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D.1.4.2 - Vytápění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'D.1.4.2 - Vytápění'!$C$86:$K$182</definedName>
    <definedName name="_xlnm.Print_Area" localSheetId="1">'D.1.4.2 - Vytápění'!$C$4:$J$39,'D.1.4.2 - Vytápění'!$C$45:$J$68,'D.1.4.2 - Vytápění'!$C$74:$K$182</definedName>
    <definedName name="_xlnm.Print_Titles" localSheetId="1">'D.1.4.2 - Vytápění'!$86:$86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55"/>
  <c r="J17"/>
  <c r="J12"/>
  <c r="J81"/>
  <c r="E7"/>
  <c r="E77"/>
  <c i="1" r="L50"/>
  <c r="AM50"/>
  <c r="AM49"/>
  <c r="L49"/>
  <c r="AM47"/>
  <c r="L47"/>
  <c r="L45"/>
  <c r="L44"/>
  <c i="2" r="J142"/>
  <c r="BK120"/>
  <c r="BK160"/>
  <c r="J143"/>
  <c i="1" r="AS54"/>
  <c i="2" r="J123"/>
  <c r="J137"/>
  <c r="BK114"/>
  <c r="BK158"/>
  <c r="J158"/>
  <c r="BK108"/>
  <c r="BK133"/>
  <c r="BK162"/>
  <c r="J122"/>
  <c r="J167"/>
  <c r="J180"/>
  <c r="BK167"/>
  <c r="J139"/>
  <c r="BK128"/>
  <c r="BK101"/>
  <c r="BK154"/>
  <c r="J101"/>
  <c r="J145"/>
  <c r="J134"/>
  <c r="BK151"/>
  <c r="BK172"/>
  <c r="J105"/>
  <c r="J108"/>
  <c r="BK92"/>
  <c r="J159"/>
  <c r="BK155"/>
  <c r="J170"/>
  <c r="J162"/>
  <c r="J128"/>
  <c r="BK102"/>
  <c r="BK149"/>
  <c r="BK118"/>
  <c r="J153"/>
  <c r="J94"/>
  <c r="J90"/>
  <c r="BK136"/>
  <c r="BK152"/>
  <c r="BK94"/>
  <c r="J172"/>
  <c r="J136"/>
  <c r="J149"/>
  <c r="J121"/>
  <c r="BK121"/>
  <c r="BK90"/>
  <c r="J177"/>
  <c r="J102"/>
  <c r="BK147"/>
  <c r="J110"/>
  <c r="BK170"/>
  <c r="BK103"/>
  <c r="J103"/>
  <c r="J151"/>
  <c r="BK131"/>
  <c r="BK105"/>
  <c r="J160"/>
  <c r="J154"/>
  <c r="BK159"/>
  <c r="BK125"/>
  <c r="BK140"/>
  <c r="BK137"/>
  <c r="BK134"/>
  <c r="J133"/>
  <c r="J156"/>
  <c r="BK143"/>
  <c r="BK122"/>
  <c r="J125"/>
  <c r="J114"/>
  <c r="J92"/>
  <c r="J127"/>
  <c r="BK97"/>
  <c r="J97"/>
  <c r="BK145"/>
  <c r="J140"/>
  <c r="BK142"/>
  <c r="BK174"/>
  <c r="BK139"/>
  <c r="J164"/>
  <c r="J118"/>
  <c r="J147"/>
  <c r="BK156"/>
  <c r="J112"/>
  <c r="BK153"/>
  <c r="BK116"/>
  <c r="J116"/>
  <c r="J152"/>
  <c r="BK180"/>
  <c r="BK127"/>
  <c r="J174"/>
  <c r="J120"/>
  <c r="BK177"/>
  <c r="BK110"/>
  <c r="BK164"/>
  <c r="BK112"/>
  <c r="BK123"/>
  <c r="J131"/>
  <c r="J155"/>
  <c l="1" r="R100"/>
  <c r="P148"/>
  <c r="BK100"/>
  <c r="BK130"/>
  <c r="J130"/>
  <c r="J65"/>
  <c r="T148"/>
  <c r="T89"/>
  <c r="T88"/>
  <c r="T107"/>
  <c r="R148"/>
  <c r="P89"/>
  <c r="P88"/>
  <c r="R107"/>
  <c r="P130"/>
  <c r="BK169"/>
  <c r="J169"/>
  <c r="J67"/>
  <c r="P100"/>
  <c r="T100"/>
  <c r="T130"/>
  <c r="P169"/>
  <c r="BK89"/>
  <c r="BK88"/>
  <c r="BK107"/>
  <c r="J107"/>
  <c r="J64"/>
  <c r="BK148"/>
  <c r="J148"/>
  <c r="J66"/>
  <c r="R169"/>
  <c r="R89"/>
  <c r="R88"/>
  <c r="P107"/>
  <c r="R130"/>
  <c r="T169"/>
  <c r="F84"/>
  <c r="BE101"/>
  <c r="E48"/>
  <c r="J84"/>
  <c r="BE94"/>
  <c r="BE112"/>
  <c r="BE120"/>
  <c r="BE121"/>
  <c r="BE123"/>
  <c r="BE131"/>
  <c r="J52"/>
  <c r="BE97"/>
  <c r="BE103"/>
  <c r="BE128"/>
  <c r="BE140"/>
  <c r="BE92"/>
  <c r="BE108"/>
  <c r="BE110"/>
  <c r="BE116"/>
  <c r="BE118"/>
  <c r="BE134"/>
  <c r="BE136"/>
  <c r="BE137"/>
  <c r="BE90"/>
  <c r="BE102"/>
  <c r="BE105"/>
  <c r="BE125"/>
  <c r="BE133"/>
  <c r="BE139"/>
  <c r="BE147"/>
  <c r="BE149"/>
  <c r="BE151"/>
  <c r="BE152"/>
  <c r="BE153"/>
  <c r="BE154"/>
  <c r="BE155"/>
  <c r="BE158"/>
  <c r="BE160"/>
  <c r="BE162"/>
  <c r="BE170"/>
  <c r="BE172"/>
  <c r="BE114"/>
  <c r="BE122"/>
  <c r="BE127"/>
  <c r="BE142"/>
  <c r="BE143"/>
  <c r="BE145"/>
  <c r="BE156"/>
  <c r="BE159"/>
  <c r="BE164"/>
  <c r="BE167"/>
  <c r="BE174"/>
  <c r="BE177"/>
  <c r="BE180"/>
  <c r="F36"/>
  <c i="1" r="BC55"/>
  <c r="BC54"/>
  <c r="AY54"/>
  <c i="2" r="F34"/>
  <c i="1" r="BA55"/>
  <c r="BA54"/>
  <c r="W30"/>
  <c i="2" r="J34"/>
  <c i="1" r="AW55"/>
  <c i="2" r="F37"/>
  <c i="1" r="BD55"/>
  <c r="BD54"/>
  <c r="W33"/>
  <c i="2" r="F35"/>
  <c i="1" r="BB55"/>
  <c r="BB54"/>
  <c r="AX54"/>
  <c i="2" l="1" r="T99"/>
  <c r="T87"/>
  <c r="P99"/>
  <c r="BK99"/>
  <c r="J99"/>
  <c r="J62"/>
  <c r="P87"/>
  <c i="1" r="AU55"/>
  <c i="2" r="BK87"/>
  <c r="J87"/>
  <c r="R99"/>
  <c r="R87"/>
  <c r="J88"/>
  <c r="J60"/>
  <c r="J89"/>
  <c r="J61"/>
  <c r="J100"/>
  <c r="J63"/>
  <c r="J30"/>
  <c i="1" r="AG55"/>
  <c r="AG54"/>
  <c r="AK26"/>
  <c r="AW54"/>
  <c r="AK30"/>
  <c i="2" r="J33"/>
  <c i="1" r="AV55"/>
  <c r="AT55"/>
  <c r="AN55"/>
  <c r="W31"/>
  <c i="2" r="F33"/>
  <c i="1" r="AZ55"/>
  <c r="AZ54"/>
  <c r="AV54"/>
  <c r="AK29"/>
  <c r="W32"/>
  <c r="AU54"/>
  <c i="2" l="1" r="J59"/>
  <c i="1" r="AK35"/>
  <c i="2" r="J39"/>
  <c i="1"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<sst xmlns="http://schemas.openxmlformats.org/spreadsheetml/2006/main">
  <si>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</si>
  <si>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</si>
  <si>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</si>
  <si>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</si>
  <si>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</si>
  <si>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{515c3849-9227-43ce-8492-f8eadc3ec49c}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</si>
  <si>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</si>
  <si>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</si>
  <si>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</si>
  <si>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</si>
  <si>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</si>
  <si>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</si>
  <si>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</si>
  <si>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</si>
  <si>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00289-1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</si>
  <si>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</si>
  <si>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</si>
  <si>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Depozitář Městského muzea Česká Třebová</t>
  </si>
  <si>
    <t>KSO:</t>
  </si>
  <si>
    <t/>
  </si>
  <si>
    <t>CC-CZ:</t>
  </si>
  <si>
    <t>Místo:</t>
  </si>
  <si>
    <t>Česká Třebová</t>
  </si>
  <si>
    <t>Datum:</t>
  </si>
  <si>
    <t>15. 10. 2022</t>
  </si>
  <si>
    <t>Zadavatel:</t>
  </si>
  <si>
    <t>IČ:</t>
  </si>
  <si>
    <t>Město Česká Třebová Staré náměstí 78</t>
  </si>
  <si>
    <t>DIČ:</t>
  </si>
  <si>
    <t>Uchazeč:</t>
  </si>
  <si>
    <t>Vyplň údaj</t>
  </si>
  <si>
    <t>Projektant:</t>
  </si>
  <si>
    <t>16753631</t>
  </si>
  <si>
    <t>Ing.Libor Sauer, Svitavy</t>
  </si>
  <si>
    <t>True</t>
  </si>
  <si>
    <t>Zpracovatel:</t>
  </si>
  <si>
    <t xml:space="preserve"> </t>
  </si>
  <si>
    <t>Poznámka:</t>
  </si>
  <si>
    <t>PŘESNÝ POPIS JEDNOTLIVÝCH POLOŽEK VIZ TECHNICKÁ SPECIFIKACE VYTÁPĚNÍ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</si>
  <si>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</si>
  <si>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</si>
  <si>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</si>
  <si>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</si>
  <si>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</si>
  <si>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</si>
  <si>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</si>
  <si>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</si>
  <si>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</si>
  <si>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</si>
  <si>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</si>
  <si>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</si>
  <si>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</si>
  <si>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</si>
  <si>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</si>
  <si>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</si>
  <si>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</si>
  <si>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</si>
  <si>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</si>
  <si>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</si>
  <si>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</si>
  <si>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</si>
  <si>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</si>
  <si>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</si>
  <si>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</si>
  <si>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</si>
  <si>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</si>
  <si>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</si>
  <si>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</si>
  <si>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</si>
  <si>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</si>
  <si>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</si>
  <si>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</si>
  <si>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</si>
  <si>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</si>
  <si>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</si>
  <si>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</si>
  <si>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</si>
  <si>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</si>
  <si>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D.1.4.2</t>
  </si>
  <si>
    <t>Vytápění</t>
  </si>
  <si>
    <t>STA</t>
  </si>
  <si>
    <t>1</t>
  </si>
  <si>
    <t>{07fbf98e-e02d-4710-a3e3-128a954226fe}</t>
  </si>
  <si>
    <t>801 45 13</t>
  </si>
  <si>
    <t>2</t>
  </si>
  <si>
    <t>KRYCÍ LIST SOUPISU PRACÍ</t>
  </si>
  <si>
    <t>Objekt:</t>
  </si>
  <si>
    <t>D.1.4.2 - Vytápění</t>
  </si>
  <si>
    <t>PŘESNÝ POPIS JEDNOTLIVÝCH POLOŽEK VIZ TECHNICKÁ SPECIFIKACE VYTÁPĚNÍ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</si>
  <si>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</si>
  <si>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</si>
  <si>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</si>
  <si>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</si>
  <si>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</si>
  <si>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</si>
  <si>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</si>
  <si>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</si>
  <si>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</si>
  <si>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</si>
  <si>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</si>
  <si>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</si>
  <si>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</si>
  <si>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</si>
  <si>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</si>
  <si>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</si>
  <si>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</si>
  <si>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</si>
  <si>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</si>
  <si>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</si>
  <si>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</si>
  <si>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</si>
  <si>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</si>
  <si>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</si>
  <si>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</si>
  <si>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</si>
  <si>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</si>
  <si>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</si>
  <si>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</si>
  <si>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</si>
  <si>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</si>
  <si>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997013151</t>
  </si>
  <si>
    <t>Vnitrostaveništní doprava suti a vybouraných hmot vodorovně do 50 m svisle s omezením mechanizace pro budovy a haly výšky do 6 m</t>
  </si>
  <si>
    <t>t</t>
  </si>
  <si>
    <t>CS ÚRS 2022 02</t>
  </si>
  <si>
    <t>4</t>
  </si>
  <si>
    <t>-1729868507</t>
  </si>
  <si>
    <t>Online PSC</t>
  </si>
  <si>
    <t>https://podminky.urs.cz/item/CS_URS_2022_02/997013151</t>
  </si>
  <si>
    <t>997013501</t>
  </si>
  <si>
    <t>Odvoz suti a vybouraných hmot na skládku nebo meziskládku se složením, na vzdálenost do 1 km</t>
  </si>
  <si>
    <t>-829946667</t>
  </si>
  <si>
    <t>https://podminky.urs.cz/item/CS_URS_2022_02/997013501</t>
  </si>
  <si>
    <t>3</t>
  </si>
  <si>
    <t>997013509</t>
  </si>
  <si>
    <t>Odvoz suti a vybouraných hmot na skládku nebo meziskládku se složením, na vzdálenost Příplatek k ceně za každý další i započatý 1 km přes 1 km</t>
  </si>
  <si>
    <t>-770623993</t>
  </si>
  <si>
    <t>https://podminky.urs.cz/item/CS_URS_2022_02/997013509</t>
  </si>
  <si>
    <t>VV</t>
  </si>
  <si>
    <t>0,749*11</t>
  </si>
  <si>
    <t>997013871</t>
  </si>
  <si>
    <t>Poplatek za uložení stavebního odpadu na recyklační skládce (skládkovné) směsného stavebního a demoličního zatříděného do Katalogu odpadů pod kódem 17 09 04</t>
  </si>
  <si>
    <t>2011274337</t>
  </si>
  <si>
    <t>https://podminky.urs.cz/item/CS_URS_2022_02/997013871</t>
  </si>
  <si>
    <t>PSV</t>
  </si>
  <si>
    <t>Práce a dodávky PSV</t>
  </si>
  <si>
    <t>713</t>
  </si>
  <si>
    <t>Izolace tepelné</t>
  </si>
  <si>
    <t>5</t>
  </si>
  <si>
    <t>713463525X07</t>
  </si>
  <si>
    <t>Montáž tepelné izolace průměr 22 mm nasunutím s přelepením spojů</t>
  </si>
  <si>
    <t>m</t>
  </si>
  <si>
    <t>16</t>
  </si>
  <si>
    <t>894667541</t>
  </si>
  <si>
    <t>6</t>
  </si>
  <si>
    <t>M</t>
  </si>
  <si>
    <t>28377811X08</t>
  </si>
  <si>
    <t>Návleková tepelně izolační trubka z polyetylenu tl.10 mm průměr 22 mm (pro DN 15 mm)</t>
  </si>
  <si>
    <t>32</t>
  </si>
  <si>
    <t>1431080361</t>
  </si>
  <si>
    <t>7</t>
  </si>
  <si>
    <t>998713101</t>
  </si>
  <si>
    <t>Přesun hmot pro izolace tepelné stanovený z hmotnosti přesunovaného materiálu vodorovná dopravní vzdálenost do 50 m v objektech výšky do 6 m</t>
  </si>
  <si>
    <t>-575507600</t>
  </si>
  <si>
    <t>https://podminky.urs.cz/item/CS_URS_2022_02/998713101</t>
  </si>
  <si>
    <t>8</t>
  </si>
  <si>
    <t>998713192</t>
  </si>
  <si>
    <t>Přesun hmot pro izolace tepelné stanovený z hmotnosti přesunovaného materiálu Příplatek k cenám za zvětšený přesun přes vymezenou největší dopravní vzdálenost do 100 m</t>
  </si>
  <si>
    <t>1894219834</t>
  </si>
  <si>
    <t>https://podminky.urs.cz/item/CS_URS_2022_02/998713192</t>
  </si>
  <si>
    <t>733</t>
  </si>
  <si>
    <t>Ústřední vytápění - rozvodné potrubí</t>
  </si>
  <si>
    <t>9</t>
  </si>
  <si>
    <t>733111102</t>
  </si>
  <si>
    <t>Potrubí z trubek ocelových závitových černých spojovaných svařováním bezešvých běžných nízkotlakých PN 16 do 115°C DN 10</t>
  </si>
  <si>
    <t>-839718729</t>
  </si>
  <si>
    <t>https://podminky.urs.cz/item/CS_URS_2022_02/733111102</t>
  </si>
  <si>
    <t>10</t>
  </si>
  <si>
    <t>733111103</t>
  </si>
  <si>
    <t>Potrubí z trubek ocelových závitových černých spojovaných svařováním bezešvých běžných nízkotlakých PN 16 do 115°C DN 15</t>
  </si>
  <si>
    <t>1690480010</t>
  </si>
  <si>
    <t>https://podminky.urs.cz/item/CS_URS_2022_02/733111103</t>
  </si>
  <si>
    <t>11</t>
  </si>
  <si>
    <t>733113112</t>
  </si>
  <si>
    <t>Potrubí z trubek ocelových závitových černých Příplatek k ceně za zhotovení přípojky z ocelových trubek závitových DN 10</t>
  </si>
  <si>
    <t>kus</t>
  </si>
  <si>
    <t>666922962</t>
  </si>
  <si>
    <t>https://podminky.urs.cz/item/CS_URS_2022_02/733113112</t>
  </si>
  <si>
    <t>12</t>
  </si>
  <si>
    <t>733113113</t>
  </si>
  <si>
    <t>Potrubí z trubek ocelových závitových černých Příplatek k ceně za zhotovení přípojky z ocelových trubek závitových DN 15</t>
  </si>
  <si>
    <t>248272626</t>
  </si>
  <si>
    <t>https://podminky.urs.cz/item/CS_URS_2022_02/733113113</t>
  </si>
  <si>
    <t>13</t>
  </si>
  <si>
    <t>733190107</t>
  </si>
  <si>
    <t>Zkoušky těsnosti potrubí, manžety prostupové z trubek ocelových zkoušky těsnosti potrubí (za provozu) z trubek ocelových závitových DN do 40</t>
  </si>
  <si>
    <t>-137129022</t>
  </si>
  <si>
    <t>https://podminky.urs.cz/item/CS_URS_2022_02/733190107</t>
  </si>
  <si>
    <t>14</t>
  </si>
  <si>
    <t>733191923</t>
  </si>
  <si>
    <t>Opravy rozvodů potrubí z trubek ocelových závitových normálních i zesílených navaření odbočky na stávající potrubí, odbočka DN 15</t>
  </si>
  <si>
    <t>-1783553856</t>
  </si>
  <si>
    <t>https://podminky.urs.cz/item/CS_URS_2022_02/733191923</t>
  </si>
  <si>
    <t>733191936X01</t>
  </si>
  <si>
    <t xml:space="preserve">Napojení nového potrubí na stávající rozvod G 3/8" až G 1/2" </t>
  </si>
  <si>
    <t>1700646610</t>
  </si>
  <si>
    <t>733191937X02</t>
  </si>
  <si>
    <t>Zaslepení rušené odbočky G 3/8" až ½“</t>
  </si>
  <si>
    <t>2121751261</t>
  </si>
  <si>
    <t>17</t>
  </si>
  <si>
    <t>733494929X03</t>
  </si>
  <si>
    <t>Vypuštění a zpětné napuštění upravované větve včetně odvzdušnění nových a stávajících otopných těles</t>
  </si>
  <si>
    <t>soubor</t>
  </si>
  <si>
    <t>1897670413</t>
  </si>
  <si>
    <t>18</t>
  </si>
  <si>
    <t>998733101</t>
  </si>
  <si>
    <t>Přesun hmot pro rozvody potrubí stanovený z hmotnosti přesunovaného materiálu vodorovná dopravní vzdálenost do 50 m v objektech výšky do 6 m</t>
  </si>
  <si>
    <t>-367386795</t>
  </si>
  <si>
    <t>https://podminky.urs.cz/item/CS_URS_2022_02/998733101</t>
  </si>
  <si>
    <t>19</t>
  </si>
  <si>
    <t>998733193</t>
  </si>
  <si>
    <t>Přesun hmot pro rozvody potrubí stanovený z hmotnosti přesunovaného materiálu Příplatek k cenám za zvětšený přesun přes vymezenou největší dopravní vzdálenost do 500 m</t>
  </si>
  <si>
    <t>-1179016060</t>
  </si>
  <si>
    <t>https://podminky.urs.cz/item/CS_URS_2022_02/998733193</t>
  </si>
  <si>
    <t>20</t>
  </si>
  <si>
    <t>733999001X04</t>
  </si>
  <si>
    <t xml:space="preserve">Topná zkouška </t>
  </si>
  <si>
    <t>hodina</t>
  </si>
  <si>
    <t>-260371416</t>
  </si>
  <si>
    <t>733110803</t>
  </si>
  <si>
    <t>Demontáž potrubí z trubek ocelových závitových DN do 15</t>
  </si>
  <si>
    <t>-2144750459</t>
  </si>
  <si>
    <t>https://podminky.urs.cz/item/CS_URS_2022_02/733110803</t>
  </si>
  <si>
    <t>734</t>
  </si>
  <si>
    <t>Ústřední vytápění - armatury</t>
  </si>
  <si>
    <t>22</t>
  </si>
  <si>
    <t>734209103</t>
  </si>
  <si>
    <t>Montáž závitových armatur s 1 závitem G 1/2 (DN 15)</t>
  </si>
  <si>
    <t>-852065688</t>
  </si>
  <si>
    <t>https://podminky.urs.cz/item/CS_URS_2022_02/734209103</t>
  </si>
  <si>
    <t>23</t>
  </si>
  <si>
    <t>551284111X05</t>
  </si>
  <si>
    <t xml:space="preserve">Termostatická hlavice s vestavěným čidlem s plynovou náplní – pro nacvaknutí (provedení click) </t>
  </si>
  <si>
    <t>310452264</t>
  </si>
  <si>
    <t>24</t>
  </si>
  <si>
    <t>734209113</t>
  </si>
  <si>
    <t>Montáž závitových armatur se 2 závity G 1/2 (DN 15)</t>
  </si>
  <si>
    <t>-2124279135</t>
  </si>
  <si>
    <t>https://podminky.urs.cz/item/CS_URS_2022_02/734209113</t>
  </si>
  <si>
    <t>25</t>
  </si>
  <si>
    <t>551284141X06</t>
  </si>
  <si>
    <t>Přímý radiátorový termostatický ventil s přednastavením přednastavením (kvs = 0,9m3/hod.) pro nacvaknutí TH (provedení click) G 1/2“</t>
  </si>
  <si>
    <t>-654228657</t>
  </si>
  <si>
    <t>26</t>
  </si>
  <si>
    <t>-511656423</t>
  </si>
  <si>
    <t>27</t>
  </si>
  <si>
    <t>551284151X07</t>
  </si>
  <si>
    <t>Přímé regulovatelné uzavírací šroubení jednoduché (kvs = 2,5 m3/hod.) s vypouštěním G 1/2“</t>
  </si>
  <si>
    <t>-244387716</t>
  </si>
  <si>
    <t>28</t>
  </si>
  <si>
    <t>734291123</t>
  </si>
  <si>
    <t>Ostatní armatury kohouty plnicí a vypouštěcí PN 10 do 90°C G 1/2</t>
  </si>
  <si>
    <t>-1355683378</t>
  </si>
  <si>
    <t>https://podminky.urs.cz/item/CS_URS_2022_02/734291123</t>
  </si>
  <si>
    <t>29</t>
  </si>
  <si>
    <t>734424211X08</t>
  </si>
  <si>
    <t>Osazení původního rozdělovače topných nákladů na nové otopné těleso</t>
  </si>
  <si>
    <t>1206710277</t>
  </si>
  <si>
    <t>30</t>
  </si>
  <si>
    <t>998734101</t>
  </si>
  <si>
    <t>Přesun hmot pro armatury stanovený z hmotnosti přesunovaného materiálu vodorovná dopravní vzdálenost do 50 m v objektech výšky do 6 m</t>
  </si>
  <si>
    <t>-2111363111</t>
  </si>
  <si>
    <t>https://podminky.urs.cz/item/CS_URS_2022_02/998734101</t>
  </si>
  <si>
    <t>31</t>
  </si>
  <si>
    <t>998734193</t>
  </si>
  <si>
    <t>Přesun hmot pro armatury stanovený z hmotnosti přesunovaného materiálu Příplatek k cenám za zvětšený přesun přes vymezenou největší dopravní vzdálenost do 500 m</t>
  </si>
  <si>
    <t>585964481</t>
  </si>
  <si>
    <t>https://podminky.urs.cz/item/CS_URS_2022_02/998734193</t>
  </si>
  <si>
    <t>734424811X09</t>
  </si>
  <si>
    <t>Demontáž elektronického rozdělovače topných nákladů a uložení na sklad</t>
  </si>
  <si>
    <t>598409585</t>
  </si>
  <si>
    <t>735</t>
  </si>
  <si>
    <t>Ústřední vytápění - otopná tělesa</t>
  </si>
  <si>
    <t>33</t>
  </si>
  <si>
    <t>735159210</t>
  </si>
  <si>
    <t>Montáž otopných těles panelových dvouřadých, stavební délky do 1140 mm</t>
  </si>
  <si>
    <t>1548447354</t>
  </si>
  <si>
    <t>https://podminky.urs.cz/item/CS_URS_2022_02/735159210</t>
  </si>
  <si>
    <t>34</t>
  </si>
  <si>
    <t>484544851X10</t>
  </si>
  <si>
    <t>Otopné ocelové deskové těleso s čelní tvarovanou plochou boční vývody ozn. 20 dvojité (dvě desky bez přídavné přestupní otopné plochy) výška 600 mm délka 500 mm hloubka 66 mm (včetně uchycení) (RAL 9016)</t>
  </si>
  <si>
    <t>-1151017390</t>
  </si>
  <si>
    <t>35</t>
  </si>
  <si>
    <t>484544861X11</t>
  </si>
  <si>
    <t>Otopné ocelové deskové těleso s čelní tvarovanou plochou boční vývody ozn. 21 dvojité (dvě desky s jednou přídavnou přestupní otopnou plochou) výška 600 mm délka 1 100 mm hloubka 66 mm (včetně uchycení) (RAL 9016)</t>
  </si>
  <si>
    <t>518187869</t>
  </si>
  <si>
    <t>36</t>
  </si>
  <si>
    <t>484544871X12</t>
  </si>
  <si>
    <t>Otopné ocelové deskové těleso s čelní tvarovanou plochou boční vývody ozn. 22 dvojité (dvě desky se dvěma přídavnými přestupními otopnými plochami) výška 600 mm délka 900 mm hloubka 100 mm (včetně uchycení) (RAL 9016)</t>
  </si>
  <si>
    <t>1062354920</t>
  </si>
  <si>
    <t>37</t>
  </si>
  <si>
    <t>484544881X13</t>
  </si>
  <si>
    <t>Otopné ocelové deskové těleso s čelní tvarovanou plochou boční vývody ozn. 22 dvojité (dvě desky se dvěma přídavnými přestupními otopnými plochami) výška 600 mm délka 1 000 mm hloubka 100 mm (včetně uchycení) (RAL 9016)</t>
  </si>
  <si>
    <t>-410902412</t>
  </si>
  <si>
    <t>38</t>
  </si>
  <si>
    <t>484544891X14</t>
  </si>
  <si>
    <t>Otopné ocelové deskové těleso s čelní tvarovanou plochou boční vývody ozn. 22 dvojité (dvě desky se dvěma přídavnými přestupními otopnými plochami) výška 600 mm délka 1 100 mm hloubka 100 mm (včetně uchycení) (RAL 9016)</t>
  </si>
  <si>
    <t>771272152</t>
  </si>
  <si>
    <t>39</t>
  </si>
  <si>
    <t>735159220</t>
  </si>
  <si>
    <t>Montáž otopných těles panelových dvouřadých, stavební délky přes 1140 do 1500 mm</t>
  </si>
  <si>
    <t>-2043677386</t>
  </si>
  <si>
    <t>https://podminky.urs.cz/item/CS_URS_2022_02/735159220</t>
  </si>
  <si>
    <t>40</t>
  </si>
  <si>
    <t>484544901X15</t>
  </si>
  <si>
    <t>Otopné ocelové deskové těleso s čelní tvarovanou plochou boční vývody ozn. 20 dvojité (dvě desky bez přídavné přestupní otopné plochy) výška 600 mm délka 1 200 mm hloubka 66 mm (včetně uchycení) (RAL 9016)</t>
  </si>
  <si>
    <t>-1165359403</t>
  </si>
  <si>
    <t>41</t>
  </si>
  <si>
    <t>484544911X16</t>
  </si>
  <si>
    <t>Otopné ocelové deskové těleso s čelní tvarovanou plochou boční vývody ozn. 22 dvojité (dvě desky se dvěma přídavnými přestupními otopnými plochami) výška 600 mm délka 1 200 mm hloubka 100 mm (včetně uchycení) (RAL 9016)</t>
  </si>
  <si>
    <t>-620680079</t>
  </si>
  <si>
    <t>42</t>
  </si>
  <si>
    <t>998735101</t>
  </si>
  <si>
    <t>Přesun hmot pro otopná tělesa stanovený z hmotnosti přesunovaného materiálu vodorovná dopravní vzdálenost do 50 m v objektech výšky do 6 m</t>
  </si>
  <si>
    <t>347880098</t>
  </si>
  <si>
    <t>https://podminky.urs.cz/item/CS_URS_2022_02/998735101</t>
  </si>
  <si>
    <t>43</t>
  </si>
  <si>
    <t>998735193</t>
  </si>
  <si>
    <t>Přesun hmot pro otopná tělesa stanovený z hmotnosti přesunovaného materiálu Příplatek k cenám za zvětšený přesun přes vymezenou největší dopravní vzdálenost do 500 m</t>
  </si>
  <si>
    <t>851939538</t>
  </si>
  <si>
    <t>https://podminky.urs.cz/item/CS_URS_2022_02/998735193</t>
  </si>
  <si>
    <t>44</t>
  </si>
  <si>
    <t>735121810</t>
  </si>
  <si>
    <t>Demontáž otopných těles ocelových článkových</t>
  </si>
  <si>
    <t>m2</t>
  </si>
  <si>
    <t>-253263019</t>
  </si>
  <si>
    <t>https://podminky.urs.cz/item/CS_URS_2022_02/735121810</t>
  </si>
  <si>
    <t xml:space="preserve">62,10              "320 článků 500/150 mm</t>
  </si>
  <si>
    <t>45</t>
  </si>
  <si>
    <t>735151811</t>
  </si>
  <si>
    <t>Demontáž otopných těles panelových jednořadých stavební délky do 1500 mm</t>
  </si>
  <si>
    <t>1229240725</t>
  </si>
  <si>
    <t>https://podminky.urs.cz/item/CS_URS_2022_02/735151811</t>
  </si>
  <si>
    <t>783</t>
  </si>
  <si>
    <t>Dokončovací práce - nátěry</t>
  </si>
  <si>
    <t>46</t>
  </si>
  <si>
    <t>783601713</t>
  </si>
  <si>
    <t>Příprava podkladu armatur a kovových potrubí před provedením nátěru potrubí do DN 50 mm odmaštěním, odmašťovačem vodou ředitelným</t>
  </si>
  <si>
    <t>-2086357057</t>
  </si>
  <si>
    <t>https://podminky.urs.cz/item/CS_URS_2022_02/783601713</t>
  </si>
  <si>
    <t>47</t>
  </si>
  <si>
    <t>783606861</t>
  </si>
  <si>
    <t>Odstranění nátěrů z armatur a kovových potrubí potrubí do DN 50 mm obroušením</t>
  </si>
  <si>
    <t>1414417530</t>
  </si>
  <si>
    <t>https://podminky.urs.cz/item/CS_URS_2022_02/783606861</t>
  </si>
  <si>
    <t>48</t>
  </si>
  <si>
    <t>783614551</t>
  </si>
  <si>
    <t>Základní nátěr armatur a kovových potrubí jednonásobný potrubí do DN 50 mm syntetický</t>
  </si>
  <si>
    <t>-641235871</t>
  </si>
  <si>
    <t>https://podminky.urs.cz/item/CS_URS_2022_02/783614551</t>
  </si>
  <si>
    <t>14,00+33,00</t>
  </si>
  <si>
    <t>49</t>
  </si>
  <si>
    <t>783615551</t>
  </si>
  <si>
    <t>Mezinátěr armatur a kovových potrubí potrubí do DN 50 mm syntetický standardní</t>
  </si>
  <si>
    <t>-1484940164</t>
  </si>
  <si>
    <t>https://podminky.urs.cz/item/CS_URS_2022_02/783615551</t>
  </si>
  <si>
    <t>14,000+144,00+33,00*2</t>
  </si>
  <si>
    <t>50</t>
  </si>
  <si>
    <t>783617605</t>
  </si>
  <si>
    <t>Krycí nátěr (email) armatur a kovových potrubí potrubí do DN 50 mm jednonásobný syntetický tepelně odolný</t>
  </si>
  <si>
    <t>11679612</t>
  </si>
  <si>
    <t>https://podminky.urs.cz/item/CS_URS_2022_02/783617605</t>
  </si>
  <si>
    <t>144,00+33,00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</si>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</sst>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97013151" TargetMode="External" /><Relationship Id="rId2" Type="http://schemas.openxmlformats.org/officeDocument/2006/relationships/hyperlink" Target="https://podminky.urs.cz/item/CS_URS_2022_02/997013501" TargetMode="External" /><Relationship Id="rId3" Type="http://schemas.openxmlformats.org/officeDocument/2006/relationships/hyperlink" Target="https://podminky.urs.cz/item/CS_URS_2022_02/997013509" TargetMode="External" /><Relationship Id="rId4" Type="http://schemas.openxmlformats.org/officeDocument/2006/relationships/hyperlink" Target="https://podminky.urs.cz/item/CS_URS_2022_02/997013871" TargetMode="External" /><Relationship Id="rId5" Type="http://schemas.openxmlformats.org/officeDocument/2006/relationships/hyperlink" Target="https://podminky.urs.cz/item/CS_URS_2022_02/998713101" TargetMode="External" /><Relationship Id="rId6" Type="http://schemas.openxmlformats.org/officeDocument/2006/relationships/hyperlink" Target="https://podminky.urs.cz/item/CS_URS_2022_02/998713192" TargetMode="External" /><Relationship Id="rId7" Type="http://schemas.openxmlformats.org/officeDocument/2006/relationships/hyperlink" Target="https://podminky.urs.cz/item/CS_URS_2022_02/733111102" TargetMode="External" /><Relationship Id="rId8" Type="http://schemas.openxmlformats.org/officeDocument/2006/relationships/hyperlink" Target="https://podminky.urs.cz/item/CS_URS_2022_02/733111103" TargetMode="External" /><Relationship Id="rId9" Type="http://schemas.openxmlformats.org/officeDocument/2006/relationships/hyperlink" Target="https://podminky.urs.cz/item/CS_URS_2022_02/733113112" TargetMode="External" /><Relationship Id="rId10" Type="http://schemas.openxmlformats.org/officeDocument/2006/relationships/hyperlink" Target="https://podminky.urs.cz/item/CS_URS_2022_02/733113113" TargetMode="External" /><Relationship Id="rId11" Type="http://schemas.openxmlformats.org/officeDocument/2006/relationships/hyperlink" Target="https://podminky.urs.cz/item/CS_URS_2022_02/733190107" TargetMode="External" /><Relationship Id="rId12" Type="http://schemas.openxmlformats.org/officeDocument/2006/relationships/hyperlink" Target="https://podminky.urs.cz/item/CS_URS_2022_02/733191923" TargetMode="External" /><Relationship Id="rId13" Type="http://schemas.openxmlformats.org/officeDocument/2006/relationships/hyperlink" Target="https://podminky.urs.cz/item/CS_URS_2022_02/998733101" TargetMode="External" /><Relationship Id="rId14" Type="http://schemas.openxmlformats.org/officeDocument/2006/relationships/hyperlink" Target="https://podminky.urs.cz/item/CS_URS_2022_02/998733193" TargetMode="External" /><Relationship Id="rId15" Type="http://schemas.openxmlformats.org/officeDocument/2006/relationships/hyperlink" Target="https://podminky.urs.cz/item/CS_URS_2022_02/733110803" TargetMode="External" /><Relationship Id="rId16" Type="http://schemas.openxmlformats.org/officeDocument/2006/relationships/hyperlink" Target="https://podminky.urs.cz/item/CS_URS_2022_02/734209103" TargetMode="External" /><Relationship Id="rId17" Type="http://schemas.openxmlformats.org/officeDocument/2006/relationships/hyperlink" Target="https://podminky.urs.cz/item/CS_URS_2022_02/734209113" TargetMode="External" /><Relationship Id="rId18" Type="http://schemas.openxmlformats.org/officeDocument/2006/relationships/hyperlink" Target="https://podminky.urs.cz/item/CS_URS_2022_02/734209113" TargetMode="External" /><Relationship Id="rId19" Type="http://schemas.openxmlformats.org/officeDocument/2006/relationships/hyperlink" Target="https://podminky.urs.cz/item/CS_URS_2022_02/734291123" TargetMode="External" /><Relationship Id="rId20" Type="http://schemas.openxmlformats.org/officeDocument/2006/relationships/hyperlink" Target="https://podminky.urs.cz/item/CS_URS_2022_02/998734101" TargetMode="External" /><Relationship Id="rId21" Type="http://schemas.openxmlformats.org/officeDocument/2006/relationships/hyperlink" Target="https://podminky.urs.cz/item/CS_URS_2022_02/998734193" TargetMode="External" /><Relationship Id="rId22" Type="http://schemas.openxmlformats.org/officeDocument/2006/relationships/hyperlink" Target="https://podminky.urs.cz/item/CS_URS_2022_02/735159210" TargetMode="External" /><Relationship Id="rId23" Type="http://schemas.openxmlformats.org/officeDocument/2006/relationships/hyperlink" Target="https://podminky.urs.cz/item/CS_URS_2022_02/735159220" TargetMode="External" /><Relationship Id="rId24" Type="http://schemas.openxmlformats.org/officeDocument/2006/relationships/hyperlink" Target="https://podminky.urs.cz/item/CS_URS_2022_02/998735101" TargetMode="External" /><Relationship Id="rId25" Type="http://schemas.openxmlformats.org/officeDocument/2006/relationships/hyperlink" Target="https://podminky.urs.cz/item/CS_URS_2022_02/998735193" TargetMode="External" /><Relationship Id="rId26" Type="http://schemas.openxmlformats.org/officeDocument/2006/relationships/hyperlink" Target="https://podminky.urs.cz/item/CS_URS_2022_02/735121810" TargetMode="External" /><Relationship Id="rId27" Type="http://schemas.openxmlformats.org/officeDocument/2006/relationships/hyperlink" Target="https://podminky.urs.cz/item/CS_URS_2022_02/735151811" TargetMode="External" /><Relationship Id="rId28" Type="http://schemas.openxmlformats.org/officeDocument/2006/relationships/hyperlink" Target="https://podminky.urs.cz/item/CS_URS_2022_02/783601713" TargetMode="External" /><Relationship Id="rId29" Type="http://schemas.openxmlformats.org/officeDocument/2006/relationships/hyperlink" Target="https://podminky.urs.cz/item/CS_URS_2022_02/783606861" TargetMode="External" /><Relationship Id="rId30" Type="http://schemas.openxmlformats.org/officeDocument/2006/relationships/hyperlink" Target="https://podminky.urs.cz/item/CS_URS_2022_02/783614551" TargetMode="External" /><Relationship Id="rId31" Type="http://schemas.openxmlformats.org/officeDocument/2006/relationships/hyperlink" Target="https://podminky.urs.cz/item/CS_URS_2022_02/783615551" TargetMode="External" /><Relationship Id="rId32" Type="http://schemas.openxmlformats.org/officeDocument/2006/relationships/hyperlink" Target="https://podminky.urs.cz/item/CS_URS_2022_02/783617605" TargetMode="External" /><Relationship Id="rId3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59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00289-1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Depozitář Městského muzea Česká Třebová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Česká Třebová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15. 10. 2022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Česká Třebová Staré náměstí 78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Ing.Libor Sauer, Svitavy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'D.1.4.2 - Vytápění'!J30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'D.1.4.2 - Vytápění'!P87</f>
        <v>0</v>
      </c>
      <c r="AV55" s="119">
        <f>'D.1.4.2 - Vytápění'!J33</f>
        <v>0</v>
      </c>
      <c r="AW55" s="119">
        <f>'D.1.4.2 - Vytápění'!J34</f>
        <v>0</v>
      </c>
      <c r="AX55" s="119">
        <f>'D.1.4.2 - Vytápění'!J35</f>
        <v>0</v>
      </c>
      <c r="AY55" s="119">
        <f>'D.1.4.2 - Vytápění'!J36</f>
        <v>0</v>
      </c>
      <c r="AZ55" s="119">
        <f>'D.1.4.2 - Vytápění'!F33</f>
        <v>0</v>
      </c>
      <c r="BA55" s="119">
        <f>'D.1.4.2 - Vytápění'!F34</f>
        <v>0</v>
      </c>
      <c r="BB55" s="119">
        <f>'D.1.4.2 - Vytápění'!F35</f>
        <v>0</v>
      </c>
      <c r="BC55" s="119">
        <f>'D.1.4.2 - Vytápění'!F36</f>
        <v>0</v>
      </c>
      <c r="BD55" s="121">
        <f>'D.1.4.2 - Vytápění'!F37</f>
        <v>0</v>
      </c>
      <c r="BE55" s="7"/>
      <c r="BT55" s="122" t="s">
        <v>81</v>
      </c>
      <c r="BV55" s="122" t="s">
        <v>75</v>
      </c>
      <c r="BW55" s="122" t="s">
        <v>82</v>
      </c>
      <c r="BX55" s="122" t="s">
        <v>5</v>
      </c>
      <c r="CL55" s="122" t="s">
        <v>83</v>
      </c>
      <c r="CM55" s="122" t="s">
        <v>84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4tu9Au5ug2RpbZawUgbik2TwRBbBBdopWsJtX3owDthhztfuj7f7OjskUEMRGT9RiZxdwCYuKE+PNsv7yrnnKA==" hashValue="aWIrDOFlCq72agwCli7X9JFLmmw/J3FaW3Zyf4fgcHJ1GxweqegIUAY9lE3Xne2QRKz1imDR6nxHyBqT3ptBQ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1.4.2 - Vytápě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84</v>
      </c>
    </row>
    <row r="4" s="1" customFormat="1" ht="24.96" customHeight="1">
      <c r="B4" s="19"/>
      <c r="D4" s="125" t="s">
        <v>85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Depozitář Městského muzea Česká Třebová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86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87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83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15. 10. 2022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19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27</v>
      </c>
      <c r="F15" s="37"/>
      <c r="G15" s="37"/>
      <c r="H15" s="37"/>
      <c r="I15" s="127" t="s">
        <v>28</v>
      </c>
      <c r="J15" s="131" t="s">
        <v>19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28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">
        <v>32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33</v>
      </c>
      <c r="F21" s="37"/>
      <c r="G21" s="37"/>
      <c r="H21" s="37"/>
      <c r="I21" s="127" t="s">
        <v>28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35</v>
      </c>
      <c r="E23" s="37"/>
      <c r="F23" s="37"/>
      <c r="G23" s="37"/>
      <c r="H23" s="37"/>
      <c r="I23" s="127" t="s">
        <v>26</v>
      </c>
      <c r="J23" s="131" t="str">
        <f>IF('Rekapitulace stavby'!AN19="","",'Rekapitulace stavby'!AN19)</f>
        <v/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tr">
        <f>IF('Rekapitulace stavby'!E20="","",'Rekapitulace stavby'!E20)</f>
        <v xml:space="preserve"> </v>
      </c>
      <c r="F24" s="37"/>
      <c r="G24" s="37"/>
      <c r="H24" s="37"/>
      <c r="I24" s="127" t="s">
        <v>28</v>
      </c>
      <c r="J24" s="131" t="str">
        <f>IF('Rekapitulace stavby'!AN20="","",'Rekapitulace stavby'!AN20)</f>
        <v/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37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88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39</v>
      </c>
      <c r="E30" s="37"/>
      <c r="F30" s="37"/>
      <c r="G30" s="37"/>
      <c r="H30" s="37"/>
      <c r="I30" s="37"/>
      <c r="J30" s="139">
        <f>ROUND(J87,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41</v>
      </c>
      <c r="G32" s="37"/>
      <c r="H32" s="37"/>
      <c r="I32" s="140" t="s">
        <v>40</v>
      </c>
      <c r="J32" s="140" t="s">
        <v>42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43</v>
      </c>
      <c r="E33" s="127" t="s">
        <v>44</v>
      </c>
      <c r="F33" s="142">
        <f>ROUND((SUM(BE87:BE182)),  2)</f>
        <v>0</v>
      </c>
      <c r="G33" s="37"/>
      <c r="H33" s="37"/>
      <c r="I33" s="143">
        <v>0.20999999999999999</v>
      </c>
      <c r="J33" s="142">
        <f>ROUND(((SUM(BE87:BE182))*I33),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45</v>
      </c>
      <c r="F34" s="142">
        <f>ROUND((SUM(BF87:BF182)),  2)</f>
        <v>0</v>
      </c>
      <c r="G34" s="37"/>
      <c r="H34" s="37"/>
      <c r="I34" s="143">
        <v>0.14999999999999999</v>
      </c>
      <c r="J34" s="142">
        <f>ROUND(((SUM(BF87:BF182))*I34),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46</v>
      </c>
      <c r="F35" s="142">
        <f>ROUND((SUM(BG87:BG182)),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47</v>
      </c>
      <c r="F36" s="142">
        <f>ROUND((SUM(BH87:BH182)),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48</v>
      </c>
      <c r="F37" s="142">
        <f>ROUND((SUM(BI87:BI182)),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49</v>
      </c>
      <c r="E39" s="146"/>
      <c r="F39" s="146"/>
      <c r="G39" s="147" t="s">
        <v>50</v>
      </c>
      <c r="H39" s="148" t="s">
        <v>51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89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Depozitář Městského muzea Česká Třebová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86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D.1.4.2 - Vytápění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Česká Třebová</v>
      </c>
      <c r="G52" s="39"/>
      <c r="H52" s="39"/>
      <c r="I52" s="31" t="s">
        <v>23</v>
      </c>
      <c r="J52" s="71" t="str">
        <f>IF(J12="","",J12)</f>
        <v>15. 10. 2022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Město Česká Třebová Staré náměstí 78</v>
      </c>
      <c r="G54" s="39"/>
      <c r="H54" s="39"/>
      <c r="I54" s="31" t="s">
        <v>31</v>
      </c>
      <c r="J54" s="35" t="str">
        <f>E21</f>
        <v>Ing.Libor Sauer, Svitavy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 xml:space="preserve"> 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90</v>
      </c>
      <c r="D57" s="157"/>
      <c r="E57" s="157"/>
      <c r="F57" s="157"/>
      <c r="G57" s="157"/>
      <c r="H57" s="157"/>
      <c r="I57" s="157"/>
      <c r="J57" s="158" t="s">
        <v>91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71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92</v>
      </c>
    </row>
    <row r="60" s="9" customFormat="1" ht="24.96" customHeight="1">
      <c r="A60" s="9"/>
      <c r="B60" s="160"/>
      <c r="C60" s="161"/>
      <c r="D60" s="162" t="s">
        <v>93</v>
      </c>
      <c r="E60" s="163"/>
      <c r="F60" s="163"/>
      <c r="G60" s="163"/>
      <c r="H60" s="163"/>
      <c r="I60" s="163"/>
      <c r="J60" s="164">
        <f>J88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94</v>
      </c>
      <c r="E61" s="169"/>
      <c r="F61" s="169"/>
      <c r="G61" s="169"/>
      <c r="H61" s="169"/>
      <c r="I61" s="169"/>
      <c r="J61" s="170">
        <f>J89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95</v>
      </c>
      <c r="E62" s="163"/>
      <c r="F62" s="163"/>
      <c r="G62" s="163"/>
      <c r="H62" s="163"/>
      <c r="I62" s="163"/>
      <c r="J62" s="164">
        <f>J99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96</v>
      </c>
      <c r="E63" s="169"/>
      <c r="F63" s="169"/>
      <c r="G63" s="169"/>
      <c r="H63" s="169"/>
      <c r="I63" s="169"/>
      <c r="J63" s="170">
        <f>J100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97</v>
      </c>
      <c r="E64" s="169"/>
      <c r="F64" s="169"/>
      <c r="G64" s="169"/>
      <c r="H64" s="169"/>
      <c r="I64" s="169"/>
      <c r="J64" s="170">
        <f>J107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98</v>
      </c>
      <c r="E65" s="169"/>
      <c r="F65" s="169"/>
      <c r="G65" s="169"/>
      <c r="H65" s="169"/>
      <c r="I65" s="169"/>
      <c r="J65" s="170">
        <f>J130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99</v>
      </c>
      <c r="E66" s="169"/>
      <c r="F66" s="169"/>
      <c r="G66" s="169"/>
      <c r="H66" s="169"/>
      <c r="I66" s="169"/>
      <c r="J66" s="170">
        <f>J148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100</v>
      </c>
      <c r="E67" s="169"/>
      <c r="F67" s="169"/>
      <c r="G67" s="169"/>
      <c r="H67" s="169"/>
      <c r="I67" s="169"/>
      <c r="J67" s="170">
        <f>J169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101</v>
      </c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5" t="str">
        <f>E7</f>
        <v>Depozitář Městského muzea Česká Třebová</v>
      </c>
      <c r="F77" s="31"/>
      <c r="G77" s="31"/>
      <c r="H77" s="31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86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D.1.4.2 - Vytápění</v>
      </c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Česká Třebová</v>
      </c>
      <c r="G81" s="39"/>
      <c r="H81" s="39"/>
      <c r="I81" s="31" t="s">
        <v>23</v>
      </c>
      <c r="J81" s="71" t="str">
        <f>IF(J12="","",J12)</f>
        <v>15. 10. 2022</v>
      </c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25</v>
      </c>
      <c r="D83" s="39"/>
      <c r="E83" s="39"/>
      <c r="F83" s="26" t="str">
        <f>E15</f>
        <v>Město Česká Třebová Staré náměstí 78</v>
      </c>
      <c r="G83" s="39"/>
      <c r="H83" s="39"/>
      <c r="I83" s="31" t="s">
        <v>31</v>
      </c>
      <c r="J83" s="35" t="str">
        <f>E21</f>
        <v>Ing.Libor Sauer, Svitavy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35</v>
      </c>
      <c r="J84" s="35" t="str">
        <f>E24</f>
        <v xml:space="preserve"> 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2"/>
      <c r="B86" s="173"/>
      <c r="C86" s="174" t="s">
        <v>102</v>
      </c>
      <c r="D86" s="175" t="s">
        <v>58</v>
      </c>
      <c r="E86" s="175" t="s">
        <v>54</v>
      </c>
      <c r="F86" s="175" t="s">
        <v>55</v>
      </c>
      <c r="G86" s="175" t="s">
        <v>103</v>
      </c>
      <c r="H86" s="175" t="s">
        <v>104</v>
      </c>
      <c r="I86" s="175" t="s">
        <v>105</v>
      </c>
      <c r="J86" s="175" t="s">
        <v>91</v>
      </c>
      <c r="K86" s="176" t="s">
        <v>106</v>
      </c>
      <c r="L86" s="177"/>
      <c r="M86" s="91" t="s">
        <v>19</v>
      </c>
      <c r="N86" s="92" t="s">
        <v>43</v>
      </c>
      <c r="O86" s="92" t="s">
        <v>107</v>
      </c>
      <c r="P86" s="92" t="s">
        <v>108</v>
      </c>
      <c r="Q86" s="92" t="s">
        <v>109</v>
      </c>
      <c r="R86" s="92" t="s">
        <v>110</v>
      </c>
      <c r="S86" s="92" t="s">
        <v>111</v>
      </c>
      <c r="T86" s="93" t="s">
        <v>112</v>
      </c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="2" customFormat="1" ht="22.8" customHeight="1">
      <c r="A87" s="37"/>
      <c r="B87" s="38"/>
      <c r="C87" s="98" t="s">
        <v>113</v>
      </c>
      <c r="D87" s="39"/>
      <c r="E87" s="39"/>
      <c r="F87" s="39"/>
      <c r="G87" s="39"/>
      <c r="H87" s="39"/>
      <c r="I87" s="39"/>
      <c r="J87" s="178">
        <f>BK87</f>
        <v>0</v>
      </c>
      <c r="K87" s="39"/>
      <c r="L87" s="43"/>
      <c r="M87" s="94"/>
      <c r="N87" s="179"/>
      <c r="O87" s="95"/>
      <c r="P87" s="180">
        <f>P88+P99</f>
        <v>0</v>
      </c>
      <c r="Q87" s="95"/>
      <c r="R87" s="180">
        <f>R88+R99</f>
        <v>0.45049000000000006</v>
      </c>
      <c r="S87" s="95"/>
      <c r="T87" s="181">
        <f>T88+T99</f>
        <v>0.74874699999999994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72</v>
      </c>
      <c r="AU87" s="16" t="s">
        <v>92</v>
      </c>
      <c r="BK87" s="182">
        <f>BK88+BK99</f>
        <v>0</v>
      </c>
    </row>
    <row r="88" s="12" customFormat="1" ht="25.92" customHeight="1">
      <c r="A88" s="12"/>
      <c r="B88" s="183"/>
      <c r="C88" s="184"/>
      <c r="D88" s="185" t="s">
        <v>72</v>
      </c>
      <c r="E88" s="186" t="s">
        <v>114</v>
      </c>
      <c r="F88" s="186" t="s">
        <v>115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P89</f>
        <v>0</v>
      </c>
      <c r="Q88" s="191"/>
      <c r="R88" s="192">
        <f>R89</f>
        <v>0</v>
      </c>
      <c r="S88" s="191"/>
      <c r="T88" s="193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4" t="s">
        <v>81</v>
      </c>
      <c r="AT88" s="195" t="s">
        <v>72</v>
      </c>
      <c r="AU88" s="195" t="s">
        <v>73</v>
      </c>
      <c r="AY88" s="194" t="s">
        <v>116</v>
      </c>
      <c r="BK88" s="196">
        <f>BK89</f>
        <v>0</v>
      </c>
    </row>
    <row r="89" s="12" customFormat="1" ht="22.8" customHeight="1">
      <c r="A89" s="12"/>
      <c r="B89" s="183"/>
      <c r="C89" s="184"/>
      <c r="D89" s="185" t="s">
        <v>72</v>
      </c>
      <c r="E89" s="197" t="s">
        <v>117</v>
      </c>
      <c r="F89" s="197" t="s">
        <v>118</v>
      </c>
      <c r="G89" s="184"/>
      <c r="H89" s="184"/>
      <c r="I89" s="187"/>
      <c r="J89" s="198">
        <f>BK89</f>
        <v>0</v>
      </c>
      <c r="K89" s="184"/>
      <c r="L89" s="189"/>
      <c r="M89" s="190"/>
      <c r="N89" s="191"/>
      <c r="O89" s="191"/>
      <c r="P89" s="192">
        <f>SUM(P90:P98)</f>
        <v>0</v>
      </c>
      <c r="Q89" s="191"/>
      <c r="R89" s="192">
        <f>SUM(R90:R98)</f>
        <v>0</v>
      </c>
      <c r="S89" s="191"/>
      <c r="T89" s="193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81</v>
      </c>
      <c r="AT89" s="195" t="s">
        <v>72</v>
      </c>
      <c r="AU89" s="195" t="s">
        <v>81</v>
      </c>
      <c r="AY89" s="194" t="s">
        <v>116</v>
      </c>
      <c r="BK89" s="196">
        <f>SUM(BK90:BK98)</f>
        <v>0</v>
      </c>
    </row>
    <row r="90" s="2" customFormat="1" ht="24.15" customHeight="1">
      <c r="A90" s="37"/>
      <c r="B90" s="38"/>
      <c r="C90" s="199" t="s">
        <v>81</v>
      </c>
      <c r="D90" s="199" t="s">
        <v>119</v>
      </c>
      <c r="E90" s="200" t="s">
        <v>120</v>
      </c>
      <c r="F90" s="201" t="s">
        <v>121</v>
      </c>
      <c r="G90" s="202" t="s">
        <v>122</v>
      </c>
      <c r="H90" s="203">
        <v>0.749</v>
      </c>
      <c r="I90" s="204"/>
      <c r="J90" s="205">
        <f>ROUND(I90*H90,2)</f>
        <v>0</v>
      </c>
      <c r="K90" s="201" t="s">
        <v>123</v>
      </c>
      <c r="L90" s="43"/>
      <c r="M90" s="206" t="s">
        <v>19</v>
      </c>
      <c r="N90" s="207" t="s">
        <v>44</v>
      </c>
      <c r="O90" s="83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0" t="s">
        <v>124</v>
      </c>
      <c r="AT90" s="210" t="s">
        <v>119</v>
      </c>
      <c r="AU90" s="210" t="s">
        <v>84</v>
      </c>
      <c r="AY90" s="16" t="s">
        <v>116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6" t="s">
        <v>81</v>
      </c>
      <c r="BK90" s="211">
        <f>ROUND(I90*H90,2)</f>
        <v>0</v>
      </c>
      <c r="BL90" s="16" t="s">
        <v>124</v>
      </c>
      <c r="BM90" s="210" t="s">
        <v>125</v>
      </c>
    </row>
    <row r="91" s="2" customFormat="1">
      <c r="A91" s="37"/>
      <c r="B91" s="38"/>
      <c r="C91" s="39"/>
      <c r="D91" s="212" t="s">
        <v>126</v>
      </c>
      <c r="E91" s="39"/>
      <c r="F91" s="213" t="s">
        <v>127</v>
      </c>
      <c r="G91" s="39"/>
      <c r="H91" s="39"/>
      <c r="I91" s="214"/>
      <c r="J91" s="39"/>
      <c r="K91" s="39"/>
      <c r="L91" s="43"/>
      <c r="M91" s="215"/>
      <c r="N91" s="216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126</v>
      </c>
      <c r="AU91" s="16" t="s">
        <v>84</v>
      </c>
    </row>
    <row r="92" s="2" customFormat="1" ht="21.75" customHeight="1">
      <c r="A92" s="37"/>
      <c r="B92" s="38"/>
      <c r="C92" s="199" t="s">
        <v>84</v>
      </c>
      <c r="D92" s="199" t="s">
        <v>119</v>
      </c>
      <c r="E92" s="200" t="s">
        <v>128</v>
      </c>
      <c r="F92" s="201" t="s">
        <v>129</v>
      </c>
      <c r="G92" s="202" t="s">
        <v>122</v>
      </c>
      <c r="H92" s="203">
        <v>0.749</v>
      </c>
      <c r="I92" s="204"/>
      <c r="J92" s="205">
        <f>ROUND(I92*H92,2)</f>
        <v>0</v>
      </c>
      <c r="K92" s="201" t="s">
        <v>123</v>
      </c>
      <c r="L92" s="43"/>
      <c r="M92" s="206" t="s">
        <v>19</v>
      </c>
      <c r="N92" s="207" t="s">
        <v>44</v>
      </c>
      <c r="O92" s="83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124</v>
      </c>
      <c r="AT92" s="210" t="s">
        <v>119</v>
      </c>
      <c r="AU92" s="210" t="s">
        <v>84</v>
      </c>
      <c r="AY92" s="16" t="s">
        <v>116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81</v>
      </c>
      <c r="BK92" s="211">
        <f>ROUND(I92*H92,2)</f>
        <v>0</v>
      </c>
      <c r="BL92" s="16" t="s">
        <v>124</v>
      </c>
      <c r="BM92" s="210" t="s">
        <v>130</v>
      </c>
    </row>
    <row r="93" s="2" customFormat="1">
      <c r="A93" s="37"/>
      <c r="B93" s="38"/>
      <c r="C93" s="39"/>
      <c r="D93" s="212" t="s">
        <v>126</v>
      </c>
      <c r="E93" s="39"/>
      <c r="F93" s="213" t="s">
        <v>131</v>
      </c>
      <c r="G93" s="39"/>
      <c r="H93" s="39"/>
      <c r="I93" s="214"/>
      <c r="J93" s="39"/>
      <c r="K93" s="39"/>
      <c r="L93" s="43"/>
      <c r="M93" s="215"/>
      <c r="N93" s="21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126</v>
      </c>
      <c r="AU93" s="16" t="s">
        <v>84</v>
      </c>
    </row>
    <row r="94" s="2" customFormat="1" ht="24.15" customHeight="1">
      <c r="A94" s="37"/>
      <c r="B94" s="38"/>
      <c r="C94" s="199" t="s">
        <v>132</v>
      </c>
      <c r="D94" s="199" t="s">
        <v>119</v>
      </c>
      <c r="E94" s="200" t="s">
        <v>133</v>
      </c>
      <c r="F94" s="201" t="s">
        <v>134</v>
      </c>
      <c r="G94" s="202" t="s">
        <v>122</v>
      </c>
      <c r="H94" s="203">
        <v>8.2390000000000008</v>
      </c>
      <c r="I94" s="204"/>
      <c r="J94" s="205">
        <f>ROUND(I94*H94,2)</f>
        <v>0</v>
      </c>
      <c r="K94" s="201" t="s">
        <v>123</v>
      </c>
      <c r="L94" s="43"/>
      <c r="M94" s="206" t="s">
        <v>19</v>
      </c>
      <c r="N94" s="207" t="s">
        <v>44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124</v>
      </c>
      <c r="AT94" s="210" t="s">
        <v>119</v>
      </c>
      <c r="AU94" s="210" t="s">
        <v>84</v>
      </c>
      <c r="AY94" s="16" t="s">
        <v>116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81</v>
      </c>
      <c r="BK94" s="211">
        <f>ROUND(I94*H94,2)</f>
        <v>0</v>
      </c>
      <c r="BL94" s="16" t="s">
        <v>124</v>
      </c>
      <c r="BM94" s="210" t="s">
        <v>135</v>
      </c>
    </row>
    <row r="95" s="2" customFormat="1">
      <c r="A95" s="37"/>
      <c r="B95" s="38"/>
      <c r="C95" s="39"/>
      <c r="D95" s="212" t="s">
        <v>126</v>
      </c>
      <c r="E95" s="39"/>
      <c r="F95" s="213" t="s">
        <v>136</v>
      </c>
      <c r="G95" s="39"/>
      <c r="H95" s="39"/>
      <c r="I95" s="214"/>
      <c r="J95" s="39"/>
      <c r="K95" s="39"/>
      <c r="L95" s="43"/>
      <c r="M95" s="215"/>
      <c r="N95" s="216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126</v>
      </c>
      <c r="AU95" s="16" t="s">
        <v>84</v>
      </c>
    </row>
    <row r="96" s="13" customFormat="1">
      <c r="A96" s="13"/>
      <c r="B96" s="217"/>
      <c r="C96" s="218"/>
      <c r="D96" s="219" t="s">
        <v>137</v>
      </c>
      <c r="E96" s="220" t="s">
        <v>19</v>
      </c>
      <c r="F96" s="221" t="s">
        <v>138</v>
      </c>
      <c r="G96" s="218"/>
      <c r="H96" s="222">
        <v>8.2390000000000008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137</v>
      </c>
      <c r="AU96" s="228" t="s">
        <v>84</v>
      </c>
      <c r="AV96" s="13" t="s">
        <v>84</v>
      </c>
      <c r="AW96" s="13" t="s">
        <v>34</v>
      </c>
      <c r="AX96" s="13" t="s">
        <v>81</v>
      </c>
      <c r="AY96" s="228" t="s">
        <v>116</v>
      </c>
    </row>
    <row r="97" s="2" customFormat="1" ht="24.15" customHeight="1">
      <c r="A97" s="37"/>
      <c r="B97" s="38"/>
      <c r="C97" s="199" t="s">
        <v>124</v>
      </c>
      <c r="D97" s="199" t="s">
        <v>119</v>
      </c>
      <c r="E97" s="200" t="s">
        <v>139</v>
      </c>
      <c r="F97" s="201" t="s">
        <v>140</v>
      </c>
      <c r="G97" s="202" t="s">
        <v>122</v>
      </c>
      <c r="H97" s="203">
        <v>8.2390000000000008</v>
      </c>
      <c r="I97" s="204"/>
      <c r="J97" s="205">
        <f>ROUND(I97*H97,2)</f>
        <v>0</v>
      </c>
      <c r="K97" s="201" t="s">
        <v>123</v>
      </c>
      <c r="L97" s="43"/>
      <c r="M97" s="206" t="s">
        <v>19</v>
      </c>
      <c r="N97" s="207" t="s">
        <v>44</v>
      </c>
      <c r="O97" s="83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0" t="s">
        <v>124</v>
      </c>
      <c r="AT97" s="210" t="s">
        <v>119</v>
      </c>
      <c r="AU97" s="210" t="s">
        <v>84</v>
      </c>
      <c r="AY97" s="16" t="s">
        <v>116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81</v>
      </c>
      <c r="BK97" s="211">
        <f>ROUND(I97*H97,2)</f>
        <v>0</v>
      </c>
      <c r="BL97" s="16" t="s">
        <v>124</v>
      </c>
      <c r="BM97" s="210" t="s">
        <v>141</v>
      </c>
    </row>
    <row r="98" s="2" customFormat="1">
      <c r="A98" s="37"/>
      <c r="B98" s="38"/>
      <c r="C98" s="39"/>
      <c r="D98" s="212" t="s">
        <v>126</v>
      </c>
      <c r="E98" s="39"/>
      <c r="F98" s="213" t="s">
        <v>142</v>
      </c>
      <c r="G98" s="39"/>
      <c r="H98" s="39"/>
      <c r="I98" s="214"/>
      <c r="J98" s="39"/>
      <c r="K98" s="39"/>
      <c r="L98" s="43"/>
      <c r="M98" s="215"/>
      <c r="N98" s="216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126</v>
      </c>
      <c r="AU98" s="16" t="s">
        <v>84</v>
      </c>
    </row>
    <row r="99" s="12" customFormat="1" ht="25.92" customHeight="1">
      <c r="A99" s="12"/>
      <c r="B99" s="183"/>
      <c r="C99" s="184"/>
      <c r="D99" s="185" t="s">
        <v>72</v>
      </c>
      <c r="E99" s="186" t="s">
        <v>143</v>
      </c>
      <c r="F99" s="186" t="s">
        <v>144</v>
      </c>
      <c r="G99" s="184"/>
      <c r="H99" s="184"/>
      <c r="I99" s="187"/>
      <c r="J99" s="188">
        <f>BK99</f>
        <v>0</v>
      </c>
      <c r="K99" s="184"/>
      <c r="L99" s="189"/>
      <c r="M99" s="190"/>
      <c r="N99" s="191"/>
      <c r="O99" s="191"/>
      <c r="P99" s="192">
        <f>P100+P107+P130+P148+P169</f>
        <v>0</v>
      </c>
      <c r="Q99" s="191"/>
      <c r="R99" s="192">
        <f>R100+R107+R130+R148+R169</f>
        <v>0.45049000000000006</v>
      </c>
      <c r="S99" s="191"/>
      <c r="T99" s="193">
        <f>T100+T107+T130+T148+T169</f>
        <v>0.74874699999999994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4" t="s">
        <v>84</v>
      </c>
      <c r="AT99" s="195" t="s">
        <v>72</v>
      </c>
      <c r="AU99" s="195" t="s">
        <v>73</v>
      </c>
      <c r="AY99" s="194" t="s">
        <v>116</v>
      </c>
      <c r="BK99" s="196">
        <f>BK100+BK107+BK130+BK148+BK169</f>
        <v>0</v>
      </c>
    </row>
    <row r="100" s="12" customFormat="1" ht="22.8" customHeight="1">
      <c r="A100" s="12"/>
      <c r="B100" s="183"/>
      <c r="C100" s="184"/>
      <c r="D100" s="185" t="s">
        <v>72</v>
      </c>
      <c r="E100" s="197" t="s">
        <v>145</v>
      </c>
      <c r="F100" s="197" t="s">
        <v>146</v>
      </c>
      <c r="G100" s="184"/>
      <c r="H100" s="184"/>
      <c r="I100" s="187"/>
      <c r="J100" s="198">
        <f>BK100</f>
        <v>0</v>
      </c>
      <c r="K100" s="184"/>
      <c r="L100" s="189"/>
      <c r="M100" s="190"/>
      <c r="N100" s="191"/>
      <c r="O100" s="191"/>
      <c r="P100" s="192">
        <f>SUM(P101:P106)</f>
        <v>0</v>
      </c>
      <c r="Q100" s="191"/>
      <c r="R100" s="192">
        <f>SUM(R101:R106)</f>
        <v>0.00055999999999999995</v>
      </c>
      <c r="S100" s="191"/>
      <c r="T100" s="193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4" t="s">
        <v>84</v>
      </c>
      <c r="AT100" s="195" t="s">
        <v>72</v>
      </c>
      <c r="AU100" s="195" t="s">
        <v>81</v>
      </c>
      <c r="AY100" s="194" t="s">
        <v>116</v>
      </c>
      <c r="BK100" s="196">
        <f>SUM(BK101:BK106)</f>
        <v>0</v>
      </c>
    </row>
    <row r="101" s="2" customFormat="1" ht="16.5" customHeight="1">
      <c r="A101" s="37"/>
      <c r="B101" s="38"/>
      <c r="C101" s="199" t="s">
        <v>147</v>
      </c>
      <c r="D101" s="199" t="s">
        <v>119</v>
      </c>
      <c r="E101" s="200" t="s">
        <v>148</v>
      </c>
      <c r="F101" s="201" t="s">
        <v>149</v>
      </c>
      <c r="G101" s="202" t="s">
        <v>150</v>
      </c>
      <c r="H101" s="203">
        <v>4</v>
      </c>
      <c r="I101" s="204"/>
      <c r="J101" s="205">
        <f>ROUND(I101*H101,2)</f>
        <v>0</v>
      </c>
      <c r="K101" s="201" t="s">
        <v>19</v>
      </c>
      <c r="L101" s="43"/>
      <c r="M101" s="206" t="s">
        <v>19</v>
      </c>
      <c r="N101" s="207" t="s">
        <v>44</v>
      </c>
      <c r="O101" s="83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0" t="s">
        <v>151</v>
      </c>
      <c r="AT101" s="210" t="s">
        <v>119</v>
      </c>
      <c r="AU101" s="210" t="s">
        <v>84</v>
      </c>
      <c r="AY101" s="16" t="s">
        <v>116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6" t="s">
        <v>81</v>
      </c>
      <c r="BK101" s="211">
        <f>ROUND(I101*H101,2)</f>
        <v>0</v>
      </c>
      <c r="BL101" s="16" t="s">
        <v>151</v>
      </c>
      <c r="BM101" s="210" t="s">
        <v>152</v>
      </c>
    </row>
    <row r="102" s="2" customFormat="1" ht="16.5" customHeight="1">
      <c r="A102" s="37"/>
      <c r="B102" s="38"/>
      <c r="C102" s="229" t="s">
        <v>153</v>
      </c>
      <c r="D102" s="229" t="s">
        <v>154</v>
      </c>
      <c r="E102" s="230" t="s">
        <v>155</v>
      </c>
      <c r="F102" s="231" t="s">
        <v>156</v>
      </c>
      <c r="G102" s="232" t="s">
        <v>150</v>
      </c>
      <c r="H102" s="233">
        <v>4</v>
      </c>
      <c r="I102" s="234"/>
      <c r="J102" s="235">
        <f>ROUND(I102*H102,2)</f>
        <v>0</v>
      </c>
      <c r="K102" s="231" t="s">
        <v>19</v>
      </c>
      <c r="L102" s="236"/>
      <c r="M102" s="237" t="s">
        <v>19</v>
      </c>
      <c r="N102" s="238" t="s">
        <v>44</v>
      </c>
      <c r="O102" s="83"/>
      <c r="P102" s="208">
        <f>O102*H102</f>
        <v>0</v>
      </c>
      <c r="Q102" s="208">
        <v>0.00013999999999999999</v>
      </c>
      <c r="R102" s="208">
        <f>Q102*H102</f>
        <v>0.00055999999999999995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157</v>
      </c>
      <c r="AT102" s="210" t="s">
        <v>154</v>
      </c>
      <c r="AU102" s="210" t="s">
        <v>84</v>
      </c>
      <c r="AY102" s="16" t="s">
        <v>116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81</v>
      </c>
      <c r="BK102" s="211">
        <f>ROUND(I102*H102,2)</f>
        <v>0</v>
      </c>
      <c r="BL102" s="16" t="s">
        <v>151</v>
      </c>
      <c r="BM102" s="210" t="s">
        <v>158</v>
      </c>
    </row>
    <row r="103" s="2" customFormat="1" ht="24.15" customHeight="1">
      <c r="A103" s="37"/>
      <c r="B103" s="38"/>
      <c r="C103" s="199" t="s">
        <v>159</v>
      </c>
      <c r="D103" s="199" t="s">
        <v>119</v>
      </c>
      <c r="E103" s="200" t="s">
        <v>160</v>
      </c>
      <c r="F103" s="201" t="s">
        <v>161</v>
      </c>
      <c r="G103" s="202" t="s">
        <v>122</v>
      </c>
      <c r="H103" s="203">
        <v>0.001</v>
      </c>
      <c r="I103" s="204"/>
      <c r="J103" s="205">
        <f>ROUND(I103*H103,2)</f>
        <v>0</v>
      </c>
      <c r="K103" s="201" t="s">
        <v>123</v>
      </c>
      <c r="L103" s="43"/>
      <c r="M103" s="206" t="s">
        <v>19</v>
      </c>
      <c r="N103" s="207" t="s">
        <v>44</v>
      </c>
      <c r="O103" s="83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0" t="s">
        <v>151</v>
      </c>
      <c r="AT103" s="210" t="s">
        <v>119</v>
      </c>
      <c r="AU103" s="210" t="s">
        <v>84</v>
      </c>
      <c r="AY103" s="16" t="s">
        <v>116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81</v>
      </c>
      <c r="BK103" s="211">
        <f>ROUND(I103*H103,2)</f>
        <v>0</v>
      </c>
      <c r="BL103" s="16" t="s">
        <v>151</v>
      </c>
      <c r="BM103" s="210" t="s">
        <v>162</v>
      </c>
    </row>
    <row r="104" s="2" customFormat="1">
      <c r="A104" s="37"/>
      <c r="B104" s="38"/>
      <c r="C104" s="39"/>
      <c r="D104" s="212" t="s">
        <v>126</v>
      </c>
      <c r="E104" s="39"/>
      <c r="F104" s="213" t="s">
        <v>163</v>
      </c>
      <c r="G104" s="39"/>
      <c r="H104" s="39"/>
      <c r="I104" s="214"/>
      <c r="J104" s="39"/>
      <c r="K104" s="39"/>
      <c r="L104" s="43"/>
      <c r="M104" s="215"/>
      <c r="N104" s="216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126</v>
      </c>
      <c r="AU104" s="16" t="s">
        <v>84</v>
      </c>
    </row>
    <row r="105" s="2" customFormat="1" ht="24.15" customHeight="1">
      <c r="A105" s="37"/>
      <c r="B105" s="38"/>
      <c r="C105" s="199" t="s">
        <v>164</v>
      </c>
      <c r="D105" s="199" t="s">
        <v>119</v>
      </c>
      <c r="E105" s="200" t="s">
        <v>165</v>
      </c>
      <c r="F105" s="201" t="s">
        <v>166</v>
      </c>
      <c r="G105" s="202" t="s">
        <v>122</v>
      </c>
      <c r="H105" s="203">
        <v>0.001</v>
      </c>
      <c r="I105" s="204"/>
      <c r="J105" s="205">
        <f>ROUND(I105*H105,2)</f>
        <v>0</v>
      </c>
      <c r="K105" s="201" t="s">
        <v>123</v>
      </c>
      <c r="L105" s="43"/>
      <c r="M105" s="206" t="s">
        <v>19</v>
      </c>
      <c r="N105" s="207" t="s">
        <v>44</v>
      </c>
      <c r="O105" s="83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151</v>
      </c>
      <c r="AT105" s="210" t="s">
        <v>119</v>
      </c>
      <c r="AU105" s="210" t="s">
        <v>84</v>
      </c>
      <c r="AY105" s="16" t="s">
        <v>116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81</v>
      </c>
      <c r="BK105" s="211">
        <f>ROUND(I105*H105,2)</f>
        <v>0</v>
      </c>
      <c r="BL105" s="16" t="s">
        <v>151</v>
      </c>
      <c r="BM105" s="210" t="s">
        <v>167</v>
      </c>
    </row>
    <row r="106" s="2" customFormat="1">
      <c r="A106" s="37"/>
      <c r="B106" s="38"/>
      <c r="C106" s="39"/>
      <c r="D106" s="212" t="s">
        <v>126</v>
      </c>
      <c r="E106" s="39"/>
      <c r="F106" s="213" t="s">
        <v>168</v>
      </c>
      <c r="G106" s="39"/>
      <c r="H106" s="39"/>
      <c r="I106" s="214"/>
      <c r="J106" s="39"/>
      <c r="K106" s="39"/>
      <c r="L106" s="43"/>
      <c r="M106" s="215"/>
      <c r="N106" s="216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126</v>
      </c>
      <c r="AU106" s="16" t="s">
        <v>84</v>
      </c>
    </row>
    <row r="107" s="12" customFormat="1" ht="22.8" customHeight="1">
      <c r="A107" s="12"/>
      <c r="B107" s="183"/>
      <c r="C107" s="184"/>
      <c r="D107" s="185" t="s">
        <v>72</v>
      </c>
      <c r="E107" s="197" t="s">
        <v>169</v>
      </c>
      <c r="F107" s="197" t="s">
        <v>170</v>
      </c>
      <c r="G107" s="184"/>
      <c r="H107" s="184"/>
      <c r="I107" s="187"/>
      <c r="J107" s="198">
        <f>BK107</f>
        <v>0</v>
      </c>
      <c r="K107" s="184"/>
      <c r="L107" s="189"/>
      <c r="M107" s="190"/>
      <c r="N107" s="191"/>
      <c r="O107" s="191"/>
      <c r="P107" s="192">
        <f>SUM(P108:P129)</f>
        <v>0</v>
      </c>
      <c r="Q107" s="191"/>
      <c r="R107" s="192">
        <f>SUM(R108:R129)</f>
        <v>0.068909999999999999</v>
      </c>
      <c r="S107" s="191"/>
      <c r="T107" s="193">
        <f>SUM(T108:T129)</f>
        <v>0.080000000000000002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4" t="s">
        <v>84</v>
      </c>
      <c r="AT107" s="195" t="s">
        <v>72</v>
      </c>
      <c r="AU107" s="195" t="s">
        <v>81</v>
      </c>
      <c r="AY107" s="194" t="s">
        <v>116</v>
      </c>
      <c r="BK107" s="196">
        <f>SUM(BK108:BK129)</f>
        <v>0</v>
      </c>
    </row>
    <row r="108" s="2" customFormat="1" ht="24.15" customHeight="1">
      <c r="A108" s="37"/>
      <c r="B108" s="38"/>
      <c r="C108" s="199" t="s">
        <v>171</v>
      </c>
      <c r="D108" s="199" t="s">
        <v>119</v>
      </c>
      <c r="E108" s="200" t="s">
        <v>172</v>
      </c>
      <c r="F108" s="201" t="s">
        <v>173</v>
      </c>
      <c r="G108" s="202" t="s">
        <v>150</v>
      </c>
      <c r="H108" s="203">
        <v>3</v>
      </c>
      <c r="I108" s="204"/>
      <c r="J108" s="205">
        <f>ROUND(I108*H108,2)</f>
        <v>0</v>
      </c>
      <c r="K108" s="201" t="s">
        <v>123</v>
      </c>
      <c r="L108" s="43"/>
      <c r="M108" s="206" t="s">
        <v>19</v>
      </c>
      <c r="N108" s="207" t="s">
        <v>44</v>
      </c>
      <c r="O108" s="83"/>
      <c r="P108" s="208">
        <f>O108*H108</f>
        <v>0</v>
      </c>
      <c r="Q108" s="208">
        <v>0.0010499999999999999</v>
      </c>
      <c r="R108" s="208">
        <f>Q108*H108</f>
        <v>0.00315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151</v>
      </c>
      <c r="AT108" s="210" t="s">
        <v>119</v>
      </c>
      <c r="AU108" s="210" t="s">
        <v>84</v>
      </c>
      <c r="AY108" s="16" t="s">
        <v>116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81</v>
      </c>
      <c r="BK108" s="211">
        <f>ROUND(I108*H108,2)</f>
        <v>0</v>
      </c>
      <c r="BL108" s="16" t="s">
        <v>151</v>
      </c>
      <c r="BM108" s="210" t="s">
        <v>174</v>
      </c>
    </row>
    <row r="109" s="2" customFormat="1">
      <c r="A109" s="37"/>
      <c r="B109" s="38"/>
      <c r="C109" s="39"/>
      <c r="D109" s="212" t="s">
        <v>126</v>
      </c>
      <c r="E109" s="39"/>
      <c r="F109" s="213" t="s">
        <v>175</v>
      </c>
      <c r="G109" s="39"/>
      <c r="H109" s="39"/>
      <c r="I109" s="214"/>
      <c r="J109" s="39"/>
      <c r="K109" s="39"/>
      <c r="L109" s="43"/>
      <c r="M109" s="215"/>
      <c r="N109" s="216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126</v>
      </c>
      <c r="AU109" s="16" t="s">
        <v>84</v>
      </c>
    </row>
    <row r="110" s="2" customFormat="1" ht="24.15" customHeight="1">
      <c r="A110" s="37"/>
      <c r="B110" s="38"/>
      <c r="C110" s="199" t="s">
        <v>176</v>
      </c>
      <c r="D110" s="199" t="s">
        <v>119</v>
      </c>
      <c r="E110" s="200" t="s">
        <v>177</v>
      </c>
      <c r="F110" s="201" t="s">
        <v>178</v>
      </c>
      <c r="G110" s="202" t="s">
        <v>150</v>
      </c>
      <c r="H110" s="203">
        <v>30</v>
      </c>
      <c r="I110" s="204"/>
      <c r="J110" s="205">
        <f>ROUND(I110*H110,2)</f>
        <v>0</v>
      </c>
      <c r="K110" s="201" t="s">
        <v>123</v>
      </c>
      <c r="L110" s="43"/>
      <c r="M110" s="206" t="s">
        <v>19</v>
      </c>
      <c r="N110" s="207" t="s">
        <v>44</v>
      </c>
      <c r="O110" s="83"/>
      <c r="P110" s="208">
        <f>O110*H110</f>
        <v>0</v>
      </c>
      <c r="Q110" s="208">
        <v>0.00148</v>
      </c>
      <c r="R110" s="208">
        <f>Q110*H110</f>
        <v>0.044400000000000002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151</v>
      </c>
      <c r="AT110" s="210" t="s">
        <v>119</v>
      </c>
      <c r="AU110" s="210" t="s">
        <v>84</v>
      </c>
      <c r="AY110" s="16" t="s">
        <v>116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81</v>
      </c>
      <c r="BK110" s="211">
        <f>ROUND(I110*H110,2)</f>
        <v>0</v>
      </c>
      <c r="BL110" s="16" t="s">
        <v>151</v>
      </c>
      <c r="BM110" s="210" t="s">
        <v>179</v>
      </c>
    </row>
    <row r="111" s="2" customFormat="1">
      <c r="A111" s="37"/>
      <c r="B111" s="38"/>
      <c r="C111" s="39"/>
      <c r="D111" s="212" t="s">
        <v>126</v>
      </c>
      <c r="E111" s="39"/>
      <c r="F111" s="213" t="s">
        <v>180</v>
      </c>
      <c r="G111" s="39"/>
      <c r="H111" s="39"/>
      <c r="I111" s="214"/>
      <c r="J111" s="39"/>
      <c r="K111" s="39"/>
      <c r="L111" s="43"/>
      <c r="M111" s="215"/>
      <c r="N111" s="216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126</v>
      </c>
      <c r="AU111" s="16" t="s">
        <v>84</v>
      </c>
    </row>
    <row r="112" s="2" customFormat="1" ht="24.15" customHeight="1">
      <c r="A112" s="37"/>
      <c r="B112" s="38"/>
      <c r="C112" s="199" t="s">
        <v>181</v>
      </c>
      <c r="D112" s="199" t="s">
        <v>119</v>
      </c>
      <c r="E112" s="200" t="s">
        <v>182</v>
      </c>
      <c r="F112" s="201" t="s">
        <v>183</v>
      </c>
      <c r="G112" s="202" t="s">
        <v>184</v>
      </c>
      <c r="H112" s="203">
        <v>4</v>
      </c>
      <c r="I112" s="204"/>
      <c r="J112" s="205">
        <f>ROUND(I112*H112,2)</f>
        <v>0</v>
      </c>
      <c r="K112" s="201" t="s">
        <v>123</v>
      </c>
      <c r="L112" s="43"/>
      <c r="M112" s="206" t="s">
        <v>19</v>
      </c>
      <c r="N112" s="207" t="s">
        <v>44</v>
      </c>
      <c r="O112" s="83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0" t="s">
        <v>151</v>
      </c>
      <c r="AT112" s="210" t="s">
        <v>119</v>
      </c>
      <c r="AU112" s="210" t="s">
        <v>84</v>
      </c>
      <c r="AY112" s="16" t="s">
        <v>116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6" t="s">
        <v>81</v>
      </c>
      <c r="BK112" s="211">
        <f>ROUND(I112*H112,2)</f>
        <v>0</v>
      </c>
      <c r="BL112" s="16" t="s">
        <v>151</v>
      </c>
      <c r="BM112" s="210" t="s">
        <v>185</v>
      </c>
    </row>
    <row r="113" s="2" customFormat="1">
      <c r="A113" s="37"/>
      <c r="B113" s="38"/>
      <c r="C113" s="39"/>
      <c r="D113" s="212" t="s">
        <v>126</v>
      </c>
      <c r="E113" s="39"/>
      <c r="F113" s="213" t="s">
        <v>186</v>
      </c>
      <c r="G113" s="39"/>
      <c r="H113" s="39"/>
      <c r="I113" s="214"/>
      <c r="J113" s="39"/>
      <c r="K113" s="39"/>
      <c r="L113" s="43"/>
      <c r="M113" s="215"/>
      <c r="N113" s="216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126</v>
      </c>
      <c r="AU113" s="16" t="s">
        <v>84</v>
      </c>
    </row>
    <row r="114" s="2" customFormat="1" ht="24.15" customHeight="1">
      <c r="A114" s="37"/>
      <c r="B114" s="38"/>
      <c r="C114" s="199" t="s">
        <v>187</v>
      </c>
      <c r="D114" s="199" t="s">
        <v>119</v>
      </c>
      <c r="E114" s="200" t="s">
        <v>188</v>
      </c>
      <c r="F114" s="201" t="s">
        <v>189</v>
      </c>
      <c r="G114" s="202" t="s">
        <v>184</v>
      </c>
      <c r="H114" s="203">
        <v>22</v>
      </c>
      <c r="I114" s="204"/>
      <c r="J114" s="205">
        <f>ROUND(I114*H114,2)</f>
        <v>0</v>
      </c>
      <c r="K114" s="201" t="s">
        <v>123</v>
      </c>
      <c r="L114" s="43"/>
      <c r="M114" s="206" t="s">
        <v>19</v>
      </c>
      <c r="N114" s="207" t="s">
        <v>44</v>
      </c>
      <c r="O114" s="83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151</v>
      </c>
      <c r="AT114" s="210" t="s">
        <v>119</v>
      </c>
      <c r="AU114" s="210" t="s">
        <v>84</v>
      </c>
      <c r="AY114" s="16" t="s">
        <v>116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81</v>
      </c>
      <c r="BK114" s="211">
        <f>ROUND(I114*H114,2)</f>
        <v>0</v>
      </c>
      <c r="BL114" s="16" t="s">
        <v>151</v>
      </c>
      <c r="BM114" s="210" t="s">
        <v>190</v>
      </c>
    </row>
    <row r="115" s="2" customFormat="1">
      <c r="A115" s="37"/>
      <c r="B115" s="38"/>
      <c r="C115" s="39"/>
      <c r="D115" s="212" t="s">
        <v>126</v>
      </c>
      <c r="E115" s="39"/>
      <c r="F115" s="213" t="s">
        <v>191</v>
      </c>
      <c r="G115" s="39"/>
      <c r="H115" s="39"/>
      <c r="I115" s="214"/>
      <c r="J115" s="39"/>
      <c r="K115" s="39"/>
      <c r="L115" s="43"/>
      <c r="M115" s="215"/>
      <c r="N115" s="216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126</v>
      </c>
      <c r="AU115" s="16" t="s">
        <v>84</v>
      </c>
    </row>
    <row r="116" s="2" customFormat="1" ht="24.15" customHeight="1">
      <c r="A116" s="37"/>
      <c r="B116" s="38"/>
      <c r="C116" s="199" t="s">
        <v>192</v>
      </c>
      <c r="D116" s="199" t="s">
        <v>119</v>
      </c>
      <c r="E116" s="200" t="s">
        <v>193</v>
      </c>
      <c r="F116" s="201" t="s">
        <v>194</v>
      </c>
      <c r="G116" s="202" t="s">
        <v>150</v>
      </c>
      <c r="H116" s="203">
        <v>33</v>
      </c>
      <c r="I116" s="204"/>
      <c r="J116" s="205">
        <f>ROUND(I116*H116,2)</f>
        <v>0</v>
      </c>
      <c r="K116" s="201" t="s">
        <v>123</v>
      </c>
      <c r="L116" s="43"/>
      <c r="M116" s="206" t="s">
        <v>19</v>
      </c>
      <c r="N116" s="207" t="s">
        <v>44</v>
      </c>
      <c r="O116" s="83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151</v>
      </c>
      <c r="AT116" s="210" t="s">
        <v>119</v>
      </c>
      <c r="AU116" s="210" t="s">
        <v>84</v>
      </c>
      <c r="AY116" s="16" t="s">
        <v>116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81</v>
      </c>
      <c r="BK116" s="211">
        <f>ROUND(I116*H116,2)</f>
        <v>0</v>
      </c>
      <c r="BL116" s="16" t="s">
        <v>151</v>
      </c>
      <c r="BM116" s="210" t="s">
        <v>195</v>
      </c>
    </row>
    <row r="117" s="2" customFormat="1">
      <c r="A117" s="37"/>
      <c r="B117" s="38"/>
      <c r="C117" s="39"/>
      <c r="D117" s="212" t="s">
        <v>126</v>
      </c>
      <c r="E117" s="39"/>
      <c r="F117" s="213" t="s">
        <v>196</v>
      </c>
      <c r="G117" s="39"/>
      <c r="H117" s="39"/>
      <c r="I117" s="214"/>
      <c r="J117" s="39"/>
      <c r="K117" s="39"/>
      <c r="L117" s="43"/>
      <c r="M117" s="215"/>
      <c r="N117" s="216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126</v>
      </c>
      <c r="AU117" s="16" t="s">
        <v>84</v>
      </c>
    </row>
    <row r="118" s="2" customFormat="1" ht="24.15" customHeight="1">
      <c r="A118" s="37"/>
      <c r="B118" s="38"/>
      <c r="C118" s="199" t="s">
        <v>197</v>
      </c>
      <c r="D118" s="199" t="s">
        <v>119</v>
      </c>
      <c r="E118" s="200" t="s">
        <v>198</v>
      </c>
      <c r="F118" s="201" t="s">
        <v>199</v>
      </c>
      <c r="G118" s="202" t="s">
        <v>184</v>
      </c>
      <c r="H118" s="203">
        <v>4</v>
      </c>
      <c r="I118" s="204"/>
      <c r="J118" s="205">
        <f>ROUND(I118*H118,2)</f>
        <v>0</v>
      </c>
      <c r="K118" s="201" t="s">
        <v>123</v>
      </c>
      <c r="L118" s="43"/>
      <c r="M118" s="206" t="s">
        <v>19</v>
      </c>
      <c r="N118" s="207" t="s">
        <v>44</v>
      </c>
      <c r="O118" s="83"/>
      <c r="P118" s="208">
        <f>O118*H118</f>
        <v>0</v>
      </c>
      <c r="Q118" s="208">
        <v>0.00054000000000000001</v>
      </c>
      <c r="R118" s="208">
        <f>Q118*H118</f>
        <v>0.00216</v>
      </c>
      <c r="S118" s="208">
        <v>0</v>
      </c>
      <c r="T118" s="209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0" t="s">
        <v>151</v>
      </c>
      <c r="AT118" s="210" t="s">
        <v>119</v>
      </c>
      <c r="AU118" s="210" t="s">
        <v>84</v>
      </c>
      <c r="AY118" s="16" t="s">
        <v>116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81</v>
      </c>
      <c r="BK118" s="211">
        <f>ROUND(I118*H118,2)</f>
        <v>0</v>
      </c>
      <c r="BL118" s="16" t="s">
        <v>151</v>
      </c>
      <c r="BM118" s="210" t="s">
        <v>200</v>
      </c>
    </row>
    <row r="119" s="2" customFormat="1">
      <c r="A119" s="37"/>
      <c r="B119" s="38"/>
      <c r="C119" s="39"/>
      <c r="D119" s="212" t="s">
        <v>126</v>
      </c>
      <c r="E119" s="39"/>
      <c r="F119" s="213" t="s">
        <v>201</v>
      </c>
      <c r="G119" s="39"/>
      <c r="H119" s="39"/>
      <c r="I119" s="214"/>
      <c r="J119" s="39"/>
      <c r="K119" s="39"/>
      <c r="L119" s="43"/>
      <c r="M119" s="215"/>
      <c r="N119" s="216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126</v>
      </c>
      <c r="AU119" s="16" t="s">
        <v>84</v>
      </c>
    </row>
    <row r="120" s="2" customFormat="1" ht="16.5" customHeight="1">
      <c r="A120" s="37"/>
      <c r="B120" s="38"/>
      <c r="C120" s="199" t="s">
        <v>8</v>
      </c>
      <c r="D120" s="199" t="s">
        <v>119</v>
      </c>
      <c r="E120" s="200" t="s">
        <v>202</v>
      </c>
      <c r="F120" s="201" t="s">
        <v>203</v>
      </c>
      <c r="G120" s="202" t="s">
        <v>184</v>
      </c>
      <c r="H120" s="203">
        <v>22</v>
      </c>
      <c r="I120" s="204"/>
      <c r="J120" s="205">
        <f>ROUND(I120*H120,2)</f>
        <v>0</v>
      </c>
      <c r="K120" s="201" t="s">
        <v>19</v>
      </c>
      <c r="L120" s="43"/>
      <c r="M120" s="206" t="s">
        <v>19</v>
      </c>
      <c r="N120" s="207" t="s">
        <v>44</v>
      </c>
      <c r="O120" s="83"/>
      <c r="P120" s="208">
        <f>O120*H120</f>
        <v>0</v>
      </c>
      <c r="Q120" s="208">
        <v>0.00080000000000000004</v>
      </c>
      <c r="R120" s="208">
        <f>Q120*H120</f>
        <v>0.017600000000000001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151</v>
      </c>
      <c r="AT120" s="210" t="s">
        <v>119</v>
      </c>
      <c r="AU120" s="210" t="s">
        <v>84</v>
      </c>
      <c r="AY120" s="16" t="s">
        <v>116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81</v>
      </c>
      <c r="BK120" s="211">
        <f>ROUND(I120*H120,2)</f>
        <v>0</v>
      </c>
      <c r="BL120" s="16" t="s">
        <v>151</v>
      </c>
      <c r="BM120" s="210" t="s">
        <v>204</v>
      </c>
    </row>
    <row r="121" s="2" customFormat="1" ht="16.5" customHeight="1">
      <c r="A121" s="37"/>
      <c r="B121" s="38"/>
      <c r="C121" s="199" t="s">
        <v>151</v>
      </c>
      <c r="D121" s="199" t="s">
        <v>119</v>
      </c>
      <c r="E121" s="200" t="s">
        <v>205</v>
      </c>
      <c r="F121" s="201" t="s">
        <v>206</v>
      </c>
      <c r="G121" s="202" t="s">
        <v>184</v>
      </c>
      <c r="H121" s="203">
        <v>18</v>
      </c>
      <c r="I121" s="204"/>
      <c r="J121" s="205">
        <f>ROUND(I121*H121,2)</f>
        <v>0</v>
      </c>
      <c r="K121" s="201" t="s">
        <v>19</v>
      </c>
      <c r="L121" s="43"/>
      <c r="M121" s="206" t="s">
        <v>19</v>
      </c>
      <c r="N121" s="207" t="s">
        <v>44</v>
      </c>
      <c r="O121" s="83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151</v>
      </c>
      <c r="AT121" s="210" t="s">
        <v>119</v>
      </c>
      <c r="AU121" s="210" t="s">
        <v>84</v>
      </c>
      <c r="AY121" s="16" t="s">
        <v>116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81</v>
      </c>
      <c r="BK121" s="211">
        <f>ROUND(I121*H121,2)</f>
        <v>0</v>
      </c>
      <c r="BL121" s="16" t="s">
        <v>151</v>
      </c>
      <c r="BM121" s="210" t="s">
        <v>207</v>
      </c>
    </row>
    <row r="122" s="2" customFormat="1" ht="21.75" customHeight="1">
      <c r="A122" s="37"/>
      <c r="B122" s="38"/>
      <c r="C122" s="199" t="s">
        <v>208</v>
      </c>
      <c r="D122" s="199" t="s">
        <v>119</v>
      </c>
      <c r="E122" s="200" t="s">
        <v>209</v>
      </c>
      <c r="F122" s="201" t="s">
        <v>210</v>
      </c>
      <c r="G122" s="202" t="s">
        <v>211</v>
      </c>
      <c r="H122" s="203">
        <v>1</v>
      </c>
      <c r="I122" s="204"/>
      <c r="J122" s="205">
        <f>ROUND(I122*H122,2)</f>
        <v>0</v>
      </c>
      <c r="K122" s="201" t="s">
        <v>19</v>
      </c>
      <c r="L122" s="43"/>
      <c r="M122" s="206" t="s">
        <v>19</v>
      </c>
      <c r="N122" s="207" t="s">
        <v>44</v>
      </c>
      <c r="O122" s="83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151</v>
      </c>
      <c r="AT122" s="210" t="s">
        <v>119</v>
      </c>
      <c r="AU122" s="210" t="s">
        <v>84</v>
      </c>
      <c r="AY122" s="16" t="s">
        <v>116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81</v>
      </c>
      <c r="BK122" s="211">
        <f>ROUND(I122*H122,2)</f>
        <v>0</v>
      </c>
      <c r="BL122" s="16" t="s">
        <v>151</v>
      </c>
      <c r="BM122" s="210" t="s">
        <v>212</v>
      </c>
    </row>
    <row r="123" s="2" customFormat="1" ht="24.15" customHeight="1">
      <c r="A123" s="37"/>
      <c r="B123" s="38"/>
      <c r="C123" s="199" t="s">
        <v>213</v>
      </c>
      <c r="D123" s="199" t="s">
        <v>119</v>
      </c>
      <c r="E123" s="200" t="s">
        <v>214</v>
      </c>
      <c r="F123" s="201" t="s">
        <v>215</v>
      </c>
      <c r="G123" s="202" t="s">
        <v>122</v>
      </c>
      <c r="H123" s="203">
        <v>0.069000000000000006</v>
      </c>
      <c r="I123" s="204"/>
      <c r="J123" s="205">
        <f>ROUND(I123*H123,2)</f>
        <v>0</v>
      </c>
      <c r="K123" s="201" t="s">
        <v>123</v>
      </c>
      <c r="L123" s="43"/>
      <c r="M123" s="206" t="s">
        <v>19</v>
      </c>
      <c r="N123" s="207" t="s">
        <v>44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151</v>
      </c>
      <c r="AT123" s="210" t="s">
        <v>119</v>
      </c>
      <c r="AU123" s="210" t="s">
        <v>84</v>
      </c>
      <c r="AY123" s="16" t="s">
        <v>116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81</v>
      </c>
      <c r="BK123" s="211">
        <f>ROUND(I123*H123,2)</f>
        <v>0</v>
      </c>
      <c r="BL123" s="16" t="s">
        <v>151</v>
      </c>
      <c r="BM123" s="210" t="s">
        <v>216</v>
      </c>
    </row>
    <row r="124" s="2" customFormat="1">
      <c r="A124" s="37"/>
      <c r="B124" s="38"/>
      <c r="C124" s="39"/>
      <c r="D124" s="212" t="s">
        <v>126</v>
      </c>
      <c r="E124" s="39"/>
      <c r="F124" s="213" t="s">
        <v>217</v>
      </c>
      <c r="G124" s="39"/>
      <c r="H124" s="39"/>
      <c r="I124" s="214"/>
      <c r="J124" s="39"/>
      <c r="K124" s="39"/>
      <c r="L124" s="43"/>
      <c r="M124" s="215"/>
      <c r="N124" s="21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126</v>
      </c>
      <c r="AU124" s="16" t="s">
        <v>84</v>
      </c>
    </row>
    <row r="125" s="2" customFormat="1" ht="24.15" customHeight="1">
      <c r="A125" s="37"/>
      <c r="B125" s="38"/>
      <c r="C125" s="199" t="s">
        <v>218</v>
      </c>
      <c r="D125" s="199" t="s">
        <v>119</v>
      </c>
      <c r="E125" s="200" t="s">
        <v>219</v>
      </c>
      <c r="F125" s="201" t="s">
        <v>220</v>
      </c>
      <c r="G125" s="202" t="s">
        <v>122</v>
      </c>
      <c r="H125" s="203">
        <v>0.069000000000000006</v>
      </c>
      <c r="I125" s="204"/>
      <c r="J125" s="205">
        <f>ROUND(I125*H125,2)</f>
        <v>0</v>
      </c>
      <c r="K125" s="201" t="s">
        <v>123</v>
      </c>
      <c r="L125" s="43"/>
      <c r="M125" s="206" t="s">
        <v>19</v>
      </c>
      <c r="N125" s="207" t="s">
        <v>44</v>
      </c>
      <c r="O125" s="83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151</v>
      </c>
      <c r="AT125" s="210" t="s">
        <v>119</v>
      </c>
      <c r="AU125" s="210" t="s">
        <v>84</v>
      </c>
      <c r="AY125" s="16" t="s">
        <v>116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81</v>
      </c>
      <c r="BK125" s="211">
        <f>ROUND(I125*H125,2)</f>
        <v>0</v>
      </c>
      <c r="BL125" s="16" t="s">
        <v>151</v>
      </c>
      <c r="BM125" s="210" t="s">
        <v>221</v>
      </c>
    </row>
    <row r="126" s="2" customFormat="1">
      <c r="A126" s="37"/>
      <c r="B126" s="38"/>
      <c r="C126" s="39"/>
      <c r="D126" s="212" t="s">
        <v>126</v>
      </c>
      <c r="E126" s="39"/>
      <c r="F126" s="213" t="s">
        <v>222</v>
      </c>
      <c r="G126" s="39"/>
      <c r="H126" s="39"/>
      <c r="I126" s="214"/>
      <c r="J126" s="39"/>
      <c r="K126" s="39"/>
      <c r="L126" s="43"/>
      <c r="M126" s="215"/>
      <c r="N126" s="216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126</v>
      </c>
      <c r="AU126" s="16" t="s">
        <v>84</v>
      </c>
    </row>
    <row r="127" s="2" customFormat="1" ht="16.5" customHeight="1">
      <c r="A127" s="37"/>
      <c r="B127" s="38"/>
      <c r="C127" s="199" t="s">
        <v>223</v>
      </c>
      <c r="D127" s="199" t="s">
        <v>119</v>
      </c>
      <c r="E127" s="200" t="s">
        <v>224</v>
      </c>
      <c r="F127" s="201" t="s">
        <v>225</v>
      </c>
      <c r="G127" s="202" t="s">
        <v>226</v>
      </c>
      <c r="H127" s="203">
        <v>8</v>
      </c>
      <c r="I127" s="204"/>
      <c r="J127" s="205">
        <f>ROUND(I127*H127,2)</f>
        <v>0</v>
      </c>
      <c r="K127" s="201" t="s">
        <v>19</v>
      </c>
      <c r="L127" s="43"/>
      <c r="M127" s="206" t="s">
        <v>19</v>
      </c>
      <c r="N127" s="207" t="s">
        <v>44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151</v>
      </c>
      <c r="AT127" s="210" t="s">
        <v>119</v>
      </c>
      <c r="AU127" s="210" t="s">
        <v>84</v>
      </c>
      <c r="AY127" s="16" t="s">
        <v>116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81</v>
      </c>
      <c r="BK127" s="211">
        <f>ROUND(I127*H127,2)</f>
        <v>0</v>
      </c>
      <c r="BL127" s="16" t="s">
        <v>151</v>
      </c>
      <c r="BM127" s="210" t="s">
        <v>227</v>
      </c>
    </row>
    <row r="128" s="2" customFormat="1" ht="16.5" customHeight="1">
      <c r="A128" s="37"/>
      <c r="B128" s="38"/>
      <c r="C128" s="199" t="s">
        <v>7</v>
      </c>
      <c r="D128" s="199" t="s">
        <v>119</v>
      </c>
      <c r="E128" s="200" t="s">
        <v>228</v>
      </c>
      <c r="F128" s="201" t="s">
        <v>229</v>
      </c>
      <c r="G128" s="202" t="s">
        <v>150</v>
      </c>
      <c r="H128" s="203">
        <v>80</v>
      </c>
      <c r="I128" s="204"/>
      <c r="J128" s="205">
        <f>ROUND(I128*H128,2)</f>
        <v>0</v>
      </c>
      <c r="K128" s="201" t="s">
        <v>123</v>
      </c>
      <c r="L128" s="43"/>
      <c r="M128" s="206" t="s">
        <v>19</v>
      </c>
      <c r="N128" s="207" t="s">
        <v>44</v>
      </c>
      <c r="O128" s="83"/>
      <c r="P128" s="208">
        <f>O128*H128</f>
        <v>0</v>
      </c>
      <c r="Q128" s="208">
        <v>2.0000000000000002E-05</v>
      </c>
      <c r="R128" s="208">
        <f>Q128*H128</f>
        <v>0.0016000000000000001</v>
      </c>
      <c r="S128" s="208">
        <v>0.001</v>
      </c>
      <c r="T128" s="209">
        <f>S128*H128</f>
        <v>0.080000000000000002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151</v>
      </c>
      <c r="AT128" s="210" t="s">
        <v>119</v>
      </c>
      <c r="AU128" s="210" t="s">
        <v>84</v>
      </c>
      <c r="AY128" s="16" t="s">
        <v>116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81</v>
      </c>
      <c r="BK128" s="211">
        <f>ROUND(I128*H128,2)</f>
        <v>0</v>
      </c>
      <c r="BL128" s="16" t="s">
        <v>151</v>
      </c>
      <c r="BM128" s="210" t="s">
        <v>230</v>
      </c>
    </row>
    <row r="129" s="2" customFormat="1">
      <c r="A129" s="37"/>
      <c r="B129" s="38"/>
      <c r="C129" s="39"/>
      <c r="D129" s="212" t="s">
        <v>126</v>
      </c>
      <c r="E129" s="39"/>
      <c r="F129" s="213" t="s">
        <v>231</v>
      </c>
      <c r="G129" s="39"/>
      <c r="H129" s="39"/>
      <c r="I129" s="214"/>
      <c r="J129" s="39"/>
      <c r="K129" s="39"/>
      <c r="L129" s="43"/>
      <c r="M129" s="215"/>
      <c r="N129" s="216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126</v>
      </c>
      <c r="AU129" s="16" t="s">
        <v>84</v>
      </c>
    </row>
    <row r="130" s="12" customFormat="1" ht="22.8" customHeight="1">
      <c r="A130" s="12"/>
      <c r="B130" s="183"/>
      <c r="C130" s="184"/>
      <c r="D130" s="185" t="s">
        <v>72</v>
      </c>
      <c r="E130" s="197" t="s">
        <v>232</v>
      </c>
      <c r="F130" s="197" t="s">
        <v>233</v>
      </c>
      <c r="G130" s="184"/>
      <c r="H130" s="184"/>
      <c r="I130" s="187"/>
      <c r="J130" s="198">
        <f>BK130</f>
        <v>0</v>
      </c>
      <c r="K130" s="184"/>
      <c r="L130" s="189"/>
      <c r="M130" s="190"/>
      <c r="N130" s="191"/>
      <c r="O130" s="191"/>
      <c r="P130" s="192">
        <f>SUM(P131:P147)</f>
        <v>0</v>
      </c>
      <c r="Q130" s="191"/>
      <c r="R130" s="192">
        <f>SUM(R131:R147)</f>
        <v>0.016810000000000002</v>
      </c>
      <c r="S130" s="191"/>
      <c r="T130" s="193">
        <f>SUM(T131:T147)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4" t="s">
        <v>84</v>
      </c>
      <c r="AT130" s="195" t="s">
        <v>72</v>
      </c>
      <c r="AU130" s="195" t="s">
        <v>81</v>
      </c>
      <c r="AY130" s="194" t="s">
        <v>116</v>
      </c>
      <c r="BK130" s="196">
        <f>SUM(BK131:BK147)</f>
        <v>0</v>
      </c>
    </row>
    <row r="131" s="2" customFormat="1" ht="16.5" customHeight="1">
      <c r="A131" s="37"/>
      <c r="B131" s="38"/>
      <c r="C131" s="199" t="s">
        <v>234</v>
      </c>
      <c r="D131" s="199" t="s">
        <v>119</v>
      </c>
      <c r="E131" s="200" t="s">
        <v>235</v>
      </c>
      <c r="F131" s="201" t="s">
        <v>236</v>
      </c>
      <c r="G131" s="202" t="s">
        <v>184</v>
      </c>
      <c r="H131" s="203">
        <v>13</v>
      </c>
      <c r="I131" s="204"/>
      <c r="J131" s="205">
        <f>ROUND(I131*H131,2)</f>
        <v>0</v>
      </c>
      <c r="K131" s="201" t="s">
        <v>123</v>
      </c>
      <c r="L131" s="43"/>
      <c r="M131" s="206" t="s">
        <v>19</v>
      </c>
      <c r="N131" s="207" t="s">
        <v>44</v>
      </c>
      <c r="O131" s="83"/>
      <c r="P131" s="208">
        <f>O131*H131</f>
        <v>0</v>
      </c>
      <c r="Q131" s="208">
        <v>3.0000000000000001E-05</v>
      </c>
      <c r="R131" s="208">
        <f>Q131*H131</f>
        <v>0.00038999999999999999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151</v>
      </c>
      <c r="AT131" s="210" t="s">
        <v>119</v>
      </c>
      <c r="AU131" s="210" t="s">
        <v>84</v>
      </c>
      <c r="AY131" s="16" t="s">
        <v>116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81</v>
      </c>
      <c r="BK131" s="211">
        <f>ROUND(I131*H131,2)</f>
        <v>0</v>
      </c>
      <c r="BL131" s="16" t="s">
        <v>151</v>
      </c>
      <c r="BM131" s="210" t="s">
        <v>237</v>
      </c>
    </row>
    <row r="132" s="2" customFormat="1">
      <c r="A132" s="37"/>
      <c r="B132" s="38"/>
      <c r="C132" s="39"/>
      <c r="D132" s="212" t="s">
        <v>126</v>
      </c>
      <c r="E132" s="39"/>
      <c r="F132" s="213" t="s">
        <v>238</v>
      </c>
      <c r="G132" s="39"/>
      <c r="H132" s="39"/>
      <c r="I132" s="214"/>
      <c r="J132" s="39"/>
      <c r="K132" s="39"/>
      <c r="L132" s="43"/>
      <c r="M132" s="215"/>
      <c r="N132" s="216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126</v>
      </c>
      <c r="AU132" s="16" t="s">
        <v>84</v>
      </c>
    </row>
    <row r="133" s="2" customFormat="1" ht="16.5" customHeight="1">
      <c r="A133" s="37"/>
      <c r="B133" s="38"/>
      <c r="C133" s="229" t="s">
        <v>239</v>
      </c>
      <c r="D133" s="229" t="s">
        <v>154</v>
      </c>
      <c r="E133" s="230" t="s">
        <v>240</v>
      </c>
      <c r="F133" s="231" t="s">
        <v>241</v>
      </c>
      <c r="G133" s="232" t="s">
        <v>184</v>
      </c>
      <c r="H133" s="233">
        <v>13</v>
      </c>
      <c r="I133" s="234"/>
      <c r="J133" s="235">
        <f>ROUND(I133*H133,2)</f>
        <v>0</v>
      </c>
      <c r="K133" s="231" t="s">
        <v>19</v>
      </c>
      <c r="L133" s="236"/>
      <c r="M133" s="237" t="s">
        <v>19</v>
      </c>
      <c r="N133" s="238" t="s">
        <v>44</v>
      </c>
      <c r="O133" s="83"/>
      <c r="P133" s="208">
        <f>O133*H133</f>
        <v>0</v>
      </c>
      <c r="Q133" s="208">
        <v>0.00020000000000000001</v>
      </c>
      <c r="R133" s="208">
        <f>Q133*H133</f>
        <v>0.0026000000000000003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157</v>
      </c>
      <c r="AT133" s="210" t="s">
        <v>154</v>
      </c>
      <c r="AU133" s="210" t="s">
        <v>84</v>
      </c>
      <c r="AY133" s="16" t="s">
        <v>116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81</v>
      </c>
      <c r="BK133" s="211">
        <f>ROUND(I133*H133,2)</f>
        <v>0</v>
      </c>
      <c r="BL133" s="16" t="s">
        <v>151</v>
      </c>
      <c r="BM133" s="210" t="s">
        <v>242</v>
      </c>
    </row>
    <row r="134" s="2" customFormat="1" ht="16.5" customHeight="1">
      <c r="A134" s="37"/>
      <c r="B134" s="38"/>
      <c r="C134" s="199" t="s">
        <v>243</v>
      </c>
      <c r="D134" s="199" t="s">
        <v>119</v>
      </c>
      <c r="E134" s="200" t="s">
        <v>244</v>
      </c>
      <c r="F134" s="201" t="s">
        <v>245</v>
      </c>
      <c r="G134" s="202" t="s">
        <v>184</v>
      </c>
      <c r="H134" s="203">
        <v>13</v>
      </c>
      <c r="I134" s="204"/>
      <c r="J134" s="205">
        <f>ROUND(I134*H134,2)</f>
        <v>0</v>
      </c>
      <c r="K134" s="201" t="s">
        <v>123</v>
      </c>
      <c r="L134" s="43"/>
      <c r="M134" s="206" t="s">
        <v>19</v>
      </c>
      <c r="N134" s="207" t="s">
        <v>44</v>
      </c>
      <c r="O134" s="83"/>
      <c r="P134" s="208">
        <f>O134*H134</f>
        <v>0</v>
      </c>
      <c r="Q134" s="208">
        <v>8.0000000000000007E-05</v>
      </c>
      <c r="R134" s="208">
        <f>Q134*H134</f>
        <v>0.0010400000000000001</v>
      </c>
      <c r="S134" s="208">
        <v>0</v>
      </c>
      <c r="T134" s="20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0" t="s">
        <v>151</v>
      </c>
      <c r="AT134" s="210" t="s">
        <v>119</v>
      </c>
      <c r="AU134" s="210" t="s">
        <v>84</v>
      </c>
      <c r="AY134" s="16" t="s">
        <v>116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6" t="s">
        <v>81</v>
      </c>
      <c r="BK134" s="211">
        <f>ROUND(I134*H134,2)</f>
        <v>0</v>
      </c>
      <c r="BL134" s="16" t="s">
        <v>151</v>
      </c>
      <c r="BM134" s="210" t="s">
        <v>246</v>
      </c>
    </row>
    <row r="135" s="2" customFormat="1">
      <c r="A135" s="37"/>
      <c r="B135" s="38"/>
      <c r="C135" s="39"/>
      <c r="D135" s="212" t="s">
        <v>126</v>
      </c>
      <c r="E135" s="39"/>
      <c r="F135" s="213" t="s">
        <v>247</v>
      </c>
      <c r="G135" s="39"/>
      <c r="H135" s="39"/>
      <c r="I135" s="214"/>
      <c r="J135" s="39"/>
      <c r="K135" s="39"/>
      <c r="L135" s="43"/>
      <c r="M135" s="215"/>
      <c r="N135" s="216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126</v>
      </c>
      <c r="AU135" s="16" t="s">
        <v>84</v>
      </c>
    </row>
    <row r="136" s="2" customFormat="1" ht="24.15" customHeight="1">
      <c r="A136" s="37"/>
      <c r="B136" s="38"/>
      <c r="C136" s="229" t="s">
        <v>248</v>
      </c>
      <c r="D136" s="229" t="s">
        <v>154</v>
      </c>
      <c r="E136" s="230" t="s">
        <v>249</v>
      </c>
      <c r="F136" s="231" t="s">
        <v>250</v>
      </c>
      <c r="G136" s="232" t="s">
        <v>184</v>
      </c>
      <c r="H136" s="233">
        <v>13</v>
      </c>
      <c r="I136" s="234"/>
      <c r="J136" s="235">
        <f>ROUND(I136*H136,2)</f>
        <v>0</v>
      </c>
      <c r="K136" s="231" t="s">
        <v>19</v>
      </c>
      <c r="L136" s="236"/>
      <c r="M136" s="237" t="s">
        <v>19</v>
      </c>
      <c r="N136" s="238" t="s">
        <v>44</v>
      </c>
      <c r="O136" s="83"/>
      <c r="P136" s="208">
        <f>O136*H136</f>
        <v>0</v>
      </c>
      <c r="Q136" s="208">
        <v>0.00029999999999999997</v>
      </c>
      <c r="R136" s="208">
        <f>Q136*H136</f>
        <v>0.0038999999999999998</v>
      </c>
      <c r="S136" s="208">
        <v>0</v>
      </c>
      <c r="T136" s="20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0" t="s">
        <v>157</v>
      </c>
      <c r="AT136" s="210" t="s">
        <v>154</v>
      </c>
      <c r="AU136" s="210" t="s">
        <v>84</v>
      </c>
      <c r="AY136" s="16" t="s">
        <v>116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6" t="s">
        <v>81</v>
      </c>
      <c r="BK136" s="211">
        <f>ROUND(I136*H136,2)</f>
        <v>0</v>
      </c>
      <c r="BL136" s="16" t="s">
        <v>151</v>
      </c>
      <c r="BM136" s="210" t="s">
        <v>251</v>
      </c>
    </row>
    <row r="137" s="2" customFormat="1" ht="16.5" customHeight="1">
      <c r="A137" s="37"/>
      <c r="B137" s="38"/>
      <c r="C137" s="199" t="s">
        <v>252</v>
      </c>
      <c r="D137" s="199" t="s">
        <v>119</v>
      </c>
      <c r="E137" s="200" t="s">
        <v>244</v>
      </c>
      <c r="F137" s="201" t="s">
        <v>245</v>
      </c>
      <c r="G137" s="202" t="s">
        <v>184</v>
      </c>
      <c r="H137" s="203">
        <v>13</v>
      </c>
      <c r="I137" s="204"/>
      <c r="J137" s="205">
        <f>ROUND(I137*H137,2)</f>
        <v>0</v>
      </c>
      <c r="K137" s="201" t="s">
        <v>123</v>
      </c>
      <c r="L137" s="43"/>
      <c r="M137" s="206" t="s">
        <v>19</v>
      </c>
      <c r="N137" s="207" t="s">
        <v>44</v>
      </c>
      <c r="O137" s="83"/>
      <c r="P137" s="208">
        <f>O137*H137</f>
        <v>0</v>
      </c>
      <c r="Q137" s="208">
        <v>8.0000000000000007E-05</v>
      </c>
      <c r="R137" s="208">
        <f>Q137*H137</f>
        <v>0.0010400000000000001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151</v>
      </c>
      <c r="AT137" s="210" t="s">
        <v>119</v>
      </c>
      <c r="AU137" s="210" t="s">
        <v>84</v>
      </c>
      <c r="AY137" s="16" t="s">
        <v>116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81</v>
      </c>
      <c r="BK137" s="211">
        <f>ROUND(I137*H137,2)</f>
        <v>0</v>
      </c>
      <c r="BL137" s="16" t="s">
        <v>151</v>
      </c>
      <c r="BM137" s="210" t="s">
        <v>253</v>
      </c>
    </row>
    <row r="138" s="2" customFormat="1">
      <c r="A138" s="37"/>
      <c r="B138" s="38"/>
      <c r="C138" s="39"/>
      <c r="D138" s="212" t="s">
        <v>126</v>
      </c>
      <c r="E138" s="39"/>
      <c r="F138" s="213" t="s">
        <v>247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126</v>
      </c>
      <c r="AU138" s="16" t="s">
        <v>84</v>
      </c>
    </row>
    <row r="139" s="2" customFormat="1" ht="16.5" customHeight="1">
      <c r="A139" s="37"/>
      <c r="B139" s="38"/>
      <c r="C139" s="229" t="s">
        <v>254</v>
      </c>
      <c r="D139" s="229" t="s">
        <v>154</v>
      </c>
      <c r="E139" s="230" t="s">
        <v>255</v>
      </c>
      <c r="F139" s="231" t="s">
        <v>256</v>
      </c>
      <c r="G139" s="232" t="s">
        <v>184</v>
      </c>
      <c r="H139" s="233">
        <v>13</v>
      </c>
      <c r="I139" s="234"/>
      <c r="J139" s="235">
        <f>ROUND(I139*H139,2)</f>
        <v>0</v>
      </c>
      <c r="K139" s="231" t="s">
        <v>19</v>
      </c>
      <c r="L139" s="236"/>
      <c r="M139" s="237" t="s">
        <v>19</v>
      </c>
      <c r="N139" s="238" t="s">
        <v>44</v>
      </c>
      <c r="O139" s="83"/>
      <c r="P139" s="208">
        <f>O139*H139</f>
        <v>0</v>
      </c>
      <c r="Q139" s="208">
        <v>0.00020000000000000001</v>
      </c>
      <c r="R139" s="208">
        <f>Q139*H139</f>
        <v>0.0026000000000000003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157</v>
      </c>
      <c r="AT139" s="210" t="s">
        <v>154</v>
      </c>
      <c r="AU139" s="210" t="s">
        <v>84</v>
      </c>
      <c r="AY139" s="16" t="s">
        <v>116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81</v>
      </c>
      <c r="BK139" s="211">
        <f>ROUND(I139*H139,2)</f>
        <v>0</v>
      </c>
      <c r="BL139" s="16" t="s">
        <v>151</v>
      </c>
      <c r="BM139" s="210" t="s">
        <v>257</v>
      </c>
    </row>
    <row r="140" s="2" customFormat="1" ht="16.5" customHeight="1">
      <c r="A140" s="37"/>
      <c r="B140" s="38"/>
      <c r="C140" s="199" t="s">
        <v>258</v>
      </c>
      <c r="D140" s="199" t="s">
        <v>119</v>
      </c>
      <c r="E140" s="200" t="s">
        <v>259</v>
      </c>
      <c r="F140" s="201" t="s">
        <v>260</v>
      </c>
      <c r="G140" s="202" t="s">
        <v>184</v>
      </c>
      <c r="H140" s="203">
        <v>12</v>
      </c>
      <c r="I140" s="204"/>
      <c r="J140" s="205">
        <f>ROUND(I140*H140,2)</f>
        <v>0</v>
      </c>
      <c r="K140" s="201" t="s">
        <v>123</v>
      </c>
      <c r="L140" s="43"/>
      <c r="M140" s="206" t="s">
        <v>19</v>
      </c>
      <c r="N140" s="207" t="s">
        <v>44</v>
      </c>
      <c r="O140" s="83"/>
      <c r="P140" s="208">
        <f>O140*H140</f>
        <v>0</v>
      </c>
      <c r="Q140" s="208">
        <v>0.00022000000000000001</v>
      </c>
      <c r="R140" s="208">
        <f>Q140*H140</f>
        <v>0.00264</v>
      </c>
      <c r="S140" s="208">
        <v>0</v>
      </c>
      <c r="T140" s="20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0" t="s">
        <v>151</v>
      </c>
      <c r="AT140" s="210" t="s">
        <v>119</v>
      </c>
      <c r="AU140" s="210" t="s">
        <v>84</v>
      </c>
      <c r="AY140" s="16" t="s">
        <v>116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6" t="s">
        <v>81</v>
      </c>
      <c r="BK140" s="211">
        <f>ROUND(I140*H140,2)</f>
        <v>0</v>
      </c>
      <c r="BL140" s="16" t="s">
        <v>151</v>
      </c>
      <c r="BM140" s="210" t="s">
        <v>261</v>
      </c>
    </row>
    <row r="141" s="2" customFormat="1">
      <c r="A141" s="37"/>
      <c r="B141" s="38"/>
      <c r="C141" s="39"/>
      <c r="D141" s="212" t="s">
        <v>126</v>
      </c>
      <c r="E141" s="39"/>
      <c r="F141" s="213" t="s">
        <v>262</v>
      </c>
      <c r="G141" s="39"/>
      <c r="H141" s="39"/>
      <c r="I141" s="214"/>
      <c r="J141" s="39"/>
      <c r="K141" s="39"/>
      <c r="L141" s="43"/>
      <c r="M141" s="215"/>
      <c r="N141" s="216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126</v>
      </c>
      <c r="AU141" s="16" t="s">
        <v>84</v>
      </c>
    </row>
    <row r="142" s="2" customFormat="1" ht="16.5" customHeight="1">
      <c r="A142" s="37"/>
      <c r="B142" s="38"/>
      <c r="C142" s="199" t="s">
        <v>263</v>
      </c>
      <c r="D142" s="199" t="s">
        <v>119</v>
      </c>
      <c r="E142" s="200" t="s">
        <v>264</v>
      </c>
      <c r="F142" s="201" t="s">
        <v>265</v>
      </c>
      <c r="G142" s="202" t="s">
        <v>184</v>
      </c>
      <c r="H142" s="203">
        <v>13</v>
      </c>
      <c r="I142" s="204"/>
      <c r="J142" s="205">
        <f>ROUND(I142*H142,2)</f>
        <v>0</v>
      </c>
      <c r="K142" s="201" t="s">
        <v>19</v>
      </c>
      <c r="L142" s="43"/>
      <c r="M142" s="206" t="s">
        <v>19</v>
      </c>
      <c r="N142" s="207" t="s">
        <v>44</v>
      </c>
      <c r="O142" s="83"/>
      <c r="P142" s="208">
        <f>O142*H142</f>
        <v>0</v>
      </c>
      <c r="Q142" s="208">
        <v>0.00020000000000000001</v>
      </c>
      <c r="R142" s="208">
        <f>Q142*H142</f>
        <v>0.0026000000000000003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151</v>
      </c>
      <c r="AT142" s="210" t="s">
        <v>119</v>
      </c>
      <c r="AU142" s="210" t="s">
        <v>84</v>
      </c>
      <c r="AY142" s="16" t="s">
        <v>116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81</v>
      </c>
      <c r="BK142" s="211">
        <f>ROUND(I142*H142,2)</f>
        <v>0</v>
      </c>
      <c r="BL142" s="16" t="s">
        <v>151</v>
      </c>
      <c r="BM142" s="210" t="s">
        <v>266</v>
      </c>
    </row>
    <row r="143" s="2" customFormat="1" ht="24.15" customHeight="1">
      <c r="A143" s="37"/>
      <c r="B143" s="38"/>
      <c r="C143" s="199" t="s">
        <v>267</v>
      </c>
      <c r="D143" s="199" t="s">
        <v>119</v>
      </c>
      <c r="E143" s="200" t="s">
        <v>268</v>
      </c>
      <c r="F143" s="201" t="s">
        <v>269</v>
      </c>
      <c r="G143" s="202" t="s">
        <v>122</v>
      </c>
      <c r="H143" s="203">
        <v>0.017000000000000001</v>
      </c>
      <c r="I143" s="204"/>
      <c r="J143" s="205">
        <f>ROUND(I143*H143,2)</f>
        <v>0</v>
      </c>
      <c r="K143" s="201" t="s">
        <v>123</v>
      </c>
      <c r="L143" s="43"/>
      <c r="M143" s="206" t="s">
        <v>19</v>
      </c>
      <c r="N143" s="207" t="s">
        <v>44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151</v>
      </c>
      <c r="AT143" s="210" t="s">
        <v>119</v>
      </c>
      <c r="AU143" s="210" t="s">
        <v>84</v>
      </c>
      <c r="AY143" s="16" t="s">
        <v>116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81</v>
      </c>
      <c r="BK143" s="211">
        <f>ROUND(I143*H143,2)</f>
        <v>0</v>
      </c>
      <c r="BL143" s="16" t="s">
        <v>151</v>
      </c>
      <c r="BM143" s="210" t="s">
        <v>270</v>
      </c>
    </row>
    <row r="144" s="2" customFormat="1">
      <c r="A144" s="37"/>
      <c r="B144" s="38"/>
      <c r="C144" s="39"/>
      <c r="D144" s="212" t="s">
        <v>126</v>
      </c>
      <c r="E144" s="39"/>
      <c r="F144" s="213" t="s">
        <v>271</v>
      </c>
      <c r="G144" s="39"/>
      <c r="H144" s="39"/>
      <c r="I144" s="214"/>
      <c r="J144" s="39"/>
      <c r="K144" s="39"/>
      <c r="L144" s="43"/>
      <c r="M144" s="215"/>
      <c r="N144" s="216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126</v>
      </c>
      <c r="AU144" s="16" t="s">
        <v>84</v>
      </c>
    </row>
    <row r="145" s="2" customFormat="1" ht="24.15" customHeight="1">
      <c r="A145" s="37"/>
      <c r="B145" s="38"/>
      <c r="C145" s="199" t="s">
        <v>272</v>
      </c>
      <c r="D145" s="199" t="s">
        <v>119</v>
      </c>
      <c r="E145" s="200" t="s">
        <v>273</v>
      </c>
      <c r="F145" s="201" t="s">
        <v>274</v>
      </c>
      <c r="G145" s="202" t="s">
        <v>122</v>
      </c>
      <c r="H145" s="203">
        <v>0.017000000000000001</v>
      </c>
      <c r="I145" s="204"/>
      <c r="J145" s="205">
        <f>ROUND(I145*H145,2)</f>
        <v>0</v>
      </c>
      <c r="K145" s="201" t="s">
        <v>123</v>
      </c>
      <c r="L145" s="43"/>
      <c r="M145" s="206" t="s">
        <v>19</v>
      </c>
      <c r="N145" s="207" t="s">
        <v>44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151</v>
      </c>
      <c r="AT145" s="210" t="s">
        <v>119</v>
      </c>
      <c r="AU145" s="210" t="s">
        <v>84</v>
      </c>
      <c r="AY145" s="16" t="s">
        <v>116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81</v>
      </c>
      <c r="BK145" s="211">
        <f>ROUND(I145*H145,2)</f>
        <v>0</v>
      </c>
      <c r="BL145" s="16" t="s">
        <v>151</v>
      </c>
      <c r="BM145" s="210" t="s">
        <v>275</v>
      </c>
    </row>
    <row r="146" s="2" customFormat="1">
      <c r="A146" s="37"/>
      <c r="B146" s="38"/>
      <c r="C146" s="39"/>
      <c r="D146" s="212" t="s">
        <v>126</v>
      </c>
      <c r="E146" s="39"/>
      <c r="F146" s="213" t="s">
        <v>276</v>
      </c>
      <c r="G146" s="39"/>
      <c r="H146" s="39"/>
      <c r="I146" s="214"/>
      <c r="J146" s="39"/>
      <c r="K146" s="39"/>
      <c r="L146" s="43"/>
      <c r="M146" s="215"/>
      <c r="N146" s="216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126</v>
      </c>
      <c r="AU146" s="16" t="s">
        <v>84</v>
      </c>
    </row>
    <row r="147" s="2" customFormat="1" ht="16.5" customHeight="1">
      <c r="A147" s="37"/>
      <c r="B147" s="38"/>
      <c r="C147" s="199" t="s">
        <v>157</v>
      </c>
      <c r="D147" s="199" t="s">
        <v>119</v>
      </c>
      <c r="E147" s="200" t="s">
        <v>277</v>
      </c>
      <c r="F147" s="201" t="s">
        <v>278</v>
      </c>
      <c r="G147" s="202" t="s">
        <v>184</v>
      </c>
      <c r="H147" s="203">
        <v>13</v>
      </c>
      <c r="I147" s="204"/>
      <c r="J147" s="205">
        <f>ROUND(I147*H147,2)</f>
        <v>0</v>
      </c>
      <c r="K147" s="201" t="s">
        <v>19</v>
      </c>
      <c r="L147" s="43"/>
      <c r="M147" s="206" t="s">
        <v>19</v>
      </c>
      <c r="N147" s="207" t="s">
        <v>44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151</v>
      </c>
      <c r="AT147" s="210" t="s">
        <v>119</v>
      </c>
      <c r="AU147" s="210" t="s">
        <v>84</v>
      </c>
      <c r="AY147" s="16" t="s">
        <v>116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81</v>
      </c>
      <c r="BK147" s="211">
        <f>ROUND(I147*H147,2)</f>
        <v>0</v>
      </c>
      <c r="BL147" s="16" t="s">
        <v>151</v>
      </c>
      <c r="BM147" s="210" t="s">
        <v>279</v>
      </c>
    </row>
    <row r="148" s="12" customFormat="1" ht="22.8" customHeight="1">
      <c r="A148" s="12"/>
      <c r="B148" s="183"/>
      <c r="C148" s="184"/>
      <c r="D148" s="185" t="s">
        <v>72</v>
      </c>
      <c r="E148" s="197" t="s">
        <v>280</v>
      </c>
      <c r="F148" s="197" t="s">
        <v>281</v>
      </c>
      <c r="G148" s="184"/>
      <c r="H148" s="184"/>
      <c r="I148" s="187"/>
      <c r="J148" s="198">
        <f>BK148</f>
        <v>0</v>
      </c>
      <c r="K148" s="184"/>
      <c r="L148" s="189"/>
      <c r="M148" s="190"/>
      <c r="N148" s="191"/>
      <c r="O148" s="191"/>
      <c r="P148" s="192">
        <f>SUM(P149:P168)</f>
        <v>0</v>
      </c>
      <c r="Q148" s="191"/>
      <c r="R148" s="192">
        <f>SUM(R149:R168)</f>
        <v>0.35315000000000002</v>
      </c>
      <c r="S148" s="191"/>
      <c r="T148" s="193">
        <f>SUM(T149:T168)</f>
        <v>0.66874699999999998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4" t="s">
        <v>84</v>
      </c>
      <c r="AT148" s="195" t="s">
        <v>72</v>
      </c>
      <c r="AU148" s="195" t="s">
        <v>81</v>
      </c>
      <c r="AY148" s="194" t="s">
        <v>116</v>
      </c>
      <c r="BK148" s="196">
        <f>SUM(BK149:BK168)</f>
        <v>0</v>
      </c>
    </row>
    <row r="149" s="2" customFormat="1" ht="16.5" customHeight="1">
      <c r="A149" s="37"/>
      <c r="B149" s="38"/>
      <c r="C149" s="199" t="s">
        <v>282</v>
      </c>
      <c r="D149" s="199" t="s">
        <v>119</v>
      </c>
      <c r="E149" s="200" t="s">
        <v>283</v>
      </c>
      <c r="F149" s="201" t="s">
        <v>284</v>
      </c>
      <c r="G149" s="202" t="s">
        <v>184</v>
      </c>
      <c r="H149" s="203">
        <v>10</v>
      </c>
      <c r="I149" s="204"/>
      <c r="J149" s="205">
        <f>ROUND(I149*H149,2)</f>
        <v>0</v>
      </c>
      <c r="K149" s="201" t="s">
        <v>123</v>
      </c>
      <c r="L149" s="43"/>
      <c r="M149" s="206" t="s">
        <v>19</v>
      </c>
      <c r="N149" s="207" t="s">
        <v>44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151</v>
      </c>
      <c r="AT149" s="210" t="s">
        <v>119</v>
      </c>
      <c r="AU149" s="210" t="s">
        <v>84</v>
      </c>
      <c r="AY149" s="16" t="s">
        <v>116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81</v>
      </c>
      <c r="BK149" s="211">
        <f>ROUND(I149*H149,2)</f>
        <v>0</v>
      </c>
      <c r="BL149" s="16" t="s">
        <v>151</v>
      </c>
      <c r="BM149" s="210" t="s">
        <v>285</v>
      </c>
    </row>
    <row r="150" s="2" customFormat="1">
      <c r="A150" s="37"/>
      <c r="B150" s="38"/>
      <c r="C150" s="39"/>
      <c r="D150" s="212" t="s">
        <v>126</v>
      </c>
      <c r="E150" s="39"/>
      <c r="F150" s="213" t="s">
        <v>286</v>
      </c>
      <c r="G150" s="39"/>
      <c r="H150" s="39"/>
      <c r="I150" s="214"/>
      <c r="J150" s="39"/>
      <c r="K150" s="39"/>
      <c r="L150" s="43"/>
      <c r="M150" s="215"/>
      <c r="N150" s="216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126</v>
      </c>
      <c r="AU150" s="16" t="s">
        <v>84</v>
      </c>
    </row>
    <row r="151" s="2" customFormat="1" ht="33" customHeight="1">
      <c r="A151" s="37"/>
      <c r="B151" s="38"/>
      <c r="C151" s="229" t="s">
        <v>287</v>
      </c>
      <c r="D151" s="229" t="s">
        <v>154</v>
      </c>
      <c r="E151" s="230" t="s">
        <v>288</v>
      </c>
      <c r="F151" s="231" t="s">
        <v>289</v>
      </c>
      <c r="G151" s="232" t="s">
        <v>184</v>
      </c>
      <c r="H151" s="233">
        <v>3</v>
      </c>
      <c r="I151" s="234"/>
      <c r="J151" s="235">
        <f>ROUND(I151*H151,2)</f>
        <v>0</v>
      </c>
      <c r="K151" s="231" t="s">
        <v>19</v>
      </c>
      <c r="L151" s="236"/>
      <c r="M151" s="237" t="s">
        <v>19</v>
      </c>
      <c r="N151" s="238" t="s">
        <v>44</v>
      </c>
      <c r="O151" s="83"/>
      <c r="P151" s="208">
        <f>O151*H151</f>
        <v>0</v>
      </c>
      <c r="Q151" s="208">
        <v>0.012200000000000001</v>
      </c>
      <c r="R151" s="208">
        <f>Q151*H151</f>
        <v>0.036600000000000001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157</v>
      </c>
      <c r="AT151" s="210" t="s">
        <v>154</v>
      </c>
      <c r="AU151" s="210" t="s">
        <v>84</v>
      </c>
      <c r="AY151" s="16" t="s">
        <v>116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81</v>
      </c>
      <c r="BK151" s="211">
        <f>ROUND(I151*H151,2)</f>
        <v>0</v>
      </c>
      <c r="BL151" s="16" t="s">
        <v>151</v>
      </c>
      <c r="BM151" s="210" t="s">
        <v>290</v>
      </c>
    </row>
    <row r="152" s="2" customFormat="1" ht="37.8" customHeight="1">
      <c r="A152" s="37"/>
      <c r="B152" s="38"/>
      <c r="C152" s="229" t="s">
        <v>291</v>
      </c>
      <c r="D152" s="229" t="s">
        <v>154</v>
      </c>
      <c r="E152" s="230" t="s">
        <v>292</v>
      </c>
      <c r="F152" s="231" t="s">
        <v>293</v>
      </c>
      <c r="G152" s="232" t="s">
        <v>184</v>
      </c>
      <c r="H152" s="233">
        <v>1</v>
      </c>
      <c r="I152" s="234"/>
      <c r="J152" s="235">
        <f>ROUND(I152*H152,2)</f>
        <v>0</v>
      </c>
      <c r="K152" s="231" t="s">
        <v>19</v>
      </c>
      <c r="L152" s="236"/>
      <c r="M152" s="237" t="s">
        <v>19</v>
      </c>
      <c r="N152" s="238" t="s">
        <v>44</v>
      </c>
      <c r="O152" s="83"/>
      <c r="P152" s="208">
        <f>O152*H152</f>
        <v>0</v>
      </c>
      <c r="Q152" s="208">
        <v>0.029100000000000001</v>
      </c>
      <c r="R152" s="208">
        <f>Q152*H152</f>
        <v>0.029100000000000001</v>
      </c>
      <c r="S152" s="208">
        <v>0</v>
      </c>
      <c r="T152" s="20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0" t="s">
        <v>157</v>
      </c>
      <c r="AT152" s="210" t="s">
        <v>154</v>
      </c>
      <c r="AU152" s="210" t="s">
        <v>84</v>
      </c>
      <c r="AY152" s="16" t="s">
        <v>116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6" t="s">
        <v>81</v>
      </c>
      <c r="BK152" s="211">
        <f>ROUND(I152*H152,2)</f>
        <v>0</v>
      </c>
      <c r="BL152" s="16" t="s">
        <v>151</v>
      </c>
      <c r="BM152" s="210" t="s">
        <v>294</v>
      </c>
    </row>
    <row r="153" s="2" customFormat="1" ht="37.8" customHeight="1">
      <c r="A153" s="37"/>
      <c r="B153" s="38"/>
      <c r="C153" s="229" t="s">
        <v>295</v>
      </c>
      <c r="D153" s="229" t="s">
        <v>154</v>
      </c>
      <c r="E153" s="230" t="s">
        <v>296</v>
      </c>
      <c r="F153" s="231" t="s">
        <v>297</v>
      </c>
      <c r="G153" s="232" t="s">
        <v>184</v>
      </c>
      <c r="H153" s="233">
        <v>1</v>
      </c>
      <c r="I153" s="234"/>
      <c r="J153" s="235">
        <f>ROUND(I153*H153,2)</f>
        <v>0</v>
      </c>
      <c r="K153" s="231" t="s">
        <v>19</v>
      </c>
      <c r="L153" s="236"/>
      <c r="M153" s="237" t="s">
        <v>19</v>
      </c>
      <c r="N153" s="238" t="s">
        <v>44</v>
      </c>
      <c r="O153" s="83"/>
      <c r="P153" s="208">
        <f>O153*H153</f>
        <v>0</v>
      </c>
      <c r="Q153" s="208">
        <v>0.028000000000000001</v>
      </c>
      <c r="R153" s="208">
        <f>Q153*H153</f>
        <v>0.028000000000000001</v>
      </c>
      <c r="S153" s="208">
        <v>0</v>
      </c>
      <c r="T153" s="20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0" t="s">
        <v>157</v>
      </c>
      <c r="AT153" s="210" t="s">
        <v>154</v>
      </c>
      <c r="AU153" s="210" t="s">
        <v>84</v>
      </c>
      <c r="AY153" s="16" t="s">
        <v>116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6" t="s">
        <v>81</v>
      </c>
      <c r="BK153" s="211">
        <f>ROUND(I153*H153,2)</f>
        <v>0</v>
      </c>
      <c r="BL153" s="16" t="s">
        <v>151</v>
      </c>
      <c r="BM153" s="210" t="s">
        <v>298</v>
      </c>
    </row>
    <row r="154" s="2" customFormat="1" ht="37.8" customHeight="1">
      <c r="A154" s="37"/>
      <c r="B154" s="38"/>
      <c r="C154" s="229" t="s">
        <v>299</v>
      </c>
      <c r="D154" s="229" t="s">
        <v>154</v>
      </c>
      <c r="E154" s="230" t="s">
        <v>300</v>
      </c>
      <c r="F154" s="231" t="s">
        <v>301</v>
      </c>
      <c r="G154" s="232" t="s">
        <v>184</v>
      </c>
      <c r="H154" s="233">
        <v>2</v>
      </c>
      <c r="I154" s="234"/>
      <c r="J154" s="235">
        <f>ROUND(I154*H154,2)</f>
        <v>0</v>
      </c>
      <c r="K154" s="231" t="s">
        <v>19</v>
      </c>
      <c r="L154" s="236"/>
      <c r="M154" s="237" t="s">
        <v>19</v>
      </c>
      <c r="N154" s="238" t="s">
        <v>44</v>
      </c>
      <c r="O154" s="83"/>
      <c r="P154" s="208">
        <f>O154*H154</f>
        <v>0</v>
      </c>
      <c r="Q154" s="208">
        <v>0.031099999999999999</v>
      </c>
      <c r="R154" s="208">
        <f>Q154*H154</f>
        <v>0.062199999999999998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157</v>
      </c>
      <c r="AT154" s="210" t="s">
        <v>154</v>
      </c>
      <c r="AU154" s="210" t="s">
        <v>84</v>
      </c>
      <c r="AY154" s="16" t="s">
        <v>116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81</v>
      </c>
      <c r="BK154" s="211">
        <f>ROUND(I154*H154,2)</f>
        <v>0</v>
      </c>
      <c r="BL154" s="16" t="s">
        <v>151</v>
      </c>
      <c r="BM154" s="210" t="s">
        <v>302</v>
      </c>
    </row>
    <row r="155" s="2" customFormat="1" ht="37.8" customHeight="1">
      <c r="A155" s="37"/>
      <c r="B155" s="38"/>
      <c r="C155" s="229" t="s">
        <v>303</v>
      </c>
      <c r="D155" s="229" t="s">
        <v>154</v>
      </c>
      <c r="E155" s="230" t="s">
        <v>304</v>
      </c>
      <c r="F155" s="231" t="s">
        <v>305</v>
      </c>
      <c r="G155" s="232" t="s">
        <v>184</v>
      </c>
      <c r="H155" s="233">
        <v>3</v>
      </c>
      <c r="I155" s="234"/>
      <c r="J155" s="235">
        <f>ROUND(I155*H155,2)</f>
        <v>0</v>
      </c>
      <c r="K155" s="231" t="s">
        <v>19</v>
      </c>
      <c r="L155" s="236"/>
      <c r="M155" s="237" t="s">
        <v>19</v>
      </c>
      <c r="N155" s="238" t="s">
        <v>44</v>
      </c>
      <c r="O155" s="83"/>
      <c r="P155" s="208">
        <f>O155*H155</f>
        <v>0</v>
      </c>
      <c r="Q155" s="208">
        <v>0.031099999999999999</v>
      </c>
      <c r="R155" s="208">
        <f>Q155*H155</f>
        <v>0.093299999999999994</v>
      </c>
      <c r="S155" s="208">
        <v>0</v>
      </c>
      <c r="T155" s="20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0" t="s">
        <v>157</v>
      </c>
      <c r="AT155" s="210" t="s">
        <v>154</v>
      </c>
      <c r="AU155" s="210" t="s">
        <v>84</v>
      </c>
      <c r="AY155" s="16" t="s">
        <v>116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6" t="s">
        <v>81</v>
      </c>
      <c r="BK155" s="211">
        <f>ROUND(I155*H155,2)</f>
        <v>0</v>
      </c>
      <c r="BL155" s="16" t="s">
        <v>151</v>
      </c>
      <c r="BM155" s="210" t="s">
        <v>306</v>
      </c>
    </row>
    <row r="156" s="2" customFormat="1" ht="16.5" customHeight="1">
      <c r="A156" s="37"/>
      <c r="B156" s="38"/>
      <c r="C156" s="199" t="s">
        <v>307</v>
      </c>
      <c r="D156" s="199" t="s">
        <v>119</v>
      </c>
      <c r="E156" s="200" t="s">
        <v>308</v>
      </c>
      <c r="F156" s="201" t="s">
        <v>309</v>
      </c>
      <c r="G156" s="202" t="s">
        <v>184</v>
      </c>
      <c r="H156" s="203">
        <v>3</v>
      </c>
      <c r="I156" s="204"/>
      <c r="J156" s="205">
        <f>ROUND(I156*H156,2)</f>
        <v>0</v>
      </c>
      <c r="K156" s="201" t="s">
        <v>123</v>
      </c>
      <c r="L156" s="43"/>
      <c r="M156" s="206" t="s">
        <v>19</v>
      </c>
      <c r="N156" s="207" t="s">
        <v>44</v>
      </c>
      <c r="O156" s="83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0" t="s">
        <v>151</v>
      </c>
      <c r="AT156" s="210" t="s">
        <v>119</v>
      </c>
      <c r="AU156" s="210" t="s">
        <v>84</v>
      </c>
      <c r="AY156" s="16" t="s">
        <v>116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6" t="s">
        <v>81</v>
      </c>
      <c r="BK156" s="211">
        <f>ROUND(I156*H156,2)</f>
        <v>0</v>
      </c>
      <c r="BL156" s="16" t="s">
        <v>151</v>
      </c>
      <c r="BM156" s="210" t="s">
        <v>310</v>
      </c>
    </row>
    <row r="157" s="2" customFormat="1">
      <c r="A157" s="37"/>
      <c r="B157" s="38"/>
      <c r="C157" s="39"/>
      <c r="D157" s="212" t="s">
        <v>126</v>
      </c>
      <c r="E157" s="39"/>
      <c r="F157" s="213" t="s">
        <v>311</v>
      </c>
      <c r="G157" s="39"/>
      <c r="H157" s="39"/>
      <c r="I157" s="214"/>
      <c r="J157" s="39"/>
      <c r="K157" s="39"/>
      <c r="L157" s="43"/>
      <c r="M157" s="215"/>
      <c r="N157" s="216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126</v>
      </c>
      <c r="AU157" s="16" t="s">
        <v>84</v>
      </c>
    </row>
    <row r="158" s="2" customFormat="1" ht="33" customHeight="1">
      <c r="A158" s="37"/>
      <c r="B158" s="38"/>
      <c r="C158" s="229" t="s">
        <v>312</v>
      </c>
      <c r="D158" s="229" t="s">
        <v>154</v>
      </c>
      <c r="E158" s="230" t="s">
        <v>313</v>
      </c>
      <c r="F158" s="231" t="s">
        <v>314</v>
      </c>
      <c r="G158" s="232" t="s">
        <v>184</v>
      </c>
      <c r="H158" s="233">
        <v>1</v>
      </c>
      <c r="I158" s="234"/>
      <c r="J158" s="235">
        <f>ROUND(I158*H158,2)</f>
        <v>0</v>
      </c>
      <c r="K158" s="231" t="s">
        <v>19</v>
      </c>
      <c r="L158" s="236"/>
      <c r="M158" s="237" t="s">
        <v>19</v>
      </c>
      <c r="N158" s="238" t="s">
        <v>44</v>
      </c>
      <c r="O158" s="83"/>
      <c r="P158" s="208">
        <f>O158*H158</f>
        <v>0</v>
      </c>
      <c r="Q158" s="208">
        <v>0.0293</v>
      </c>
      <c r="R158" s="208">
        <f>Q158*H158</f>
        <v>0.0293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157</v>
      </c>
      <c r="AT158" s="210" t="s">
        <v>154</v>
      </c>
      <c r="AU158" s="210" t="s">
        <v>84</v>
      </c>
      <c r="AY158" s="16" t="s">
        <v>116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81</v>
      </c>
      <c r="BK158" s="211">
        <f>ROUND(I158*H158,2)</f>
        <v>0</v>
      </c>
      <c r="BL158" s="16" t="s">
        <v>151</v>
      </c>
      <c r="BM158" s="210" t="s">
        <v>315</v>
      </c>
    </row>
    <row r="159" s="2" customFormat="1" ht="37.8" customHeight="1">
      <c r="A159" s="37"/>
      <c r="B159" s="38"/>
      <c r="C159" s="229" t="s">
        <v>316</v>
      </c>
      <c r="D159" s="229" t="s">
        <v>154</v>
      </c>
      <c r="E159" s="230" t="s">
        <v>317</v>
      </c>
      <c r="F159" s="231" t="s">
        <v>318</v>
      </c>
      <c r="G159" s="232" t="s">
        <v>184</v>
      </c>
      <c r="H159" s="233">
        <v>2</v>
      </c>
      <c r="I159" s="234"/>
      <c r="J159" s="235">
        <f>ROUND(I159*H159,2)</f>
        <v>0</v>
      </c>
      <c r="K159" s="231" t="s">
        <v>19</v>
      </c>
      <c r="L159" s="236"/>
      <c r="M159" s="237" t="s">
        <v>19</v>
      </c>
      <c r="N159" s="238" t="s">
        <v>44</v>
      </c>
      <c r="O159" s="83"/>
      <c r="P159" s="208">
        <f>O159*H159</f>
        <v>0</v>
      </c>
      <c r="Q159" s="208">
        <v>0.0373</v>
      </c>
      <c r="R159" s="208">
        <f>Q159*H159</f>
        <v>0.0746</v>
      </c>
      <c r="S159" s="208">
        <v>0</v>
      </c>
      <c r="T159" s="20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0" t="s">
        <v>157</v>
      </c>
      <c r="AT159" s="210" t="s">
        <v>154</v>
      </c>
      <c r="AU159" s="210" t="s">
        <v>84</v>
      </c>
      <c r="AY159" s="16" t="s">
        <v>116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6" t="s">
        <v>81</v>
      </c>
      <c r="BK159" s="211">
        <f>ROUND(I159*H159,2)</f>
        <v>0</v>
      </c>
      <c r="BL159" s="16" t="s">
        <v>151</v>
      </c>
      <c r="BM159" s="210" t="s">
        <v>319</v>
      </c>
    </row>
    <row r="160" s="2" customFormat="1" ht="24.15" customHeight="1">
      <c r="A160" s="37"/>
      <c r="B160" s="38"/>
      <c r="C160" s="199" t="s">
        <v>320</v>
      </c>
      <c r="D160" s="199" t="s">
        <v>119</v>
      </c>
      <c r="E160" s="200" t="s">
        <v>321</v>
      </c>
      <c r="F160" s="201" t="s">
        <v>322</v>
      </c>
      <c r="G160" s="202" t="s">
        <v>122</v>
      </c>
      <c r="H160" s="203">
        <v>0.35299999999999998</v>
      </c>
      <c r="I160" s="204"/>
      <c r="J160" s="205">
        <f>ROUND(I160*H160,2)</f>
        <v>0</v>
      </c>
      <c r="K160" s="201" t="s">
        <v>123</v>
      </c>
      <c r="L160" s="43"/>
      <c r="M160" s="206" t="s">
        <v>19</v>
      </c>
      <c r="N160" s="207" t="s">
        <v>44</v>
      </c>
      <c r="O160" s="83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151</v>
      </c>
      <c r="AT160" s="210" t="s">
        <v>119</v>
      </c>
      <c r="AU160" s="210" t="s">
        <v>84</v>
      </c>
      <c r="AY160" s="16" t="s">
        <v>116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81</v>
      </c>
      <c r="BK160" s="211">
        <f>ROUND(I160*H160,2)</f>
        <v>0</v>
      </c>
      <c r="BL160" s="16" t="s">
        <v>151</v>
      </c>
      <c r="BM160" s="210" t="s">
        <v>323</v>
      </c>
    </row>
    <row r="161" s="2" customFormat="1">
      <c r="A161" s="37"/>
      <c r="B161" s="38"/>
      <c r="C161" s="39"/>
      <c r="D161" s="212" t="s">
        <v>126</v>
      </c>
      <c r="E161" s="39"/>
      <c r="F161" s="213" t="s">
        <v>324</v>
      </c>
      <c r="G161" s="39"/>
      <c r="H161" s="39"/>
      <c r="I161" s="214"/>
      <c r="J161" s="39"/>
      <c r="K161" s="39"/>
      <c r="L161" s="43"/>
      <c r="M161" s="215"/>
      <c r="N161" s="216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126</v>
      </c>
      <c r="AU161" s="16" t="s">
        <v>84</v>
      </c>
    </row>
    <row r="162" s="2" customFormat="1" ht="24.15" customHeight="1">
      <c r="A162" s="37"/>
      <c r="B162" s="38"/>
      <c r="C162" s="199" t="s">
        <v>325</v>
      </c>
      <c r="D162" s="199" t="s">
        <v>119</v>
      </c>
      <c r="E162" s="200" t="s">
        <v>326</v>
      </c>
      <c r="F162" s="201" t="s">
        <v>327</v>
      </c>
      <c r="G162" s="202" t="s">
        <v>122</v>
      </c>
      <c r="H162" s="203">
        <v>0.35299999999999998</v>
      </c>
      <c r="I162" s="204"/>
      <c r="J162" s="205">
        <f>ROUND(I162*H162,2)</f>
        <v>0</v>
      </c>
      <c r="K162" s="201" t="s">
        <v>123</v>
      </c>
      <c r="L162" s="43"/>
      <c r="M162" s="206" t="s">
        <v>19</v>
      </c>
      <c r="N162" s="207" t="s">
        <v>44</v>
      </c>
      <c r="O162" s="83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0" t="s">
        <v>151</v>
      </c>
      <c r="AT162" s="210" t="s">
        <v>119</v>
      </c>
      <c r="AU162" s="210" t="s">
        <v>84</v>
      </c>
      <c r="AY162" s="16" t="s">
        <v>116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6" t="s">
        <v>81</v>
      </c>
      <c r="BK162" s="211">
        <f>ROUND(I162*H162,2)</f>
        <v>0</v>
      </c>
      <c r="BL162" s="16" t="s">
        <v>151</v>
      </c>
      <c r="BM162" s="210" t="s">
        <v>328</v>
      </c>
    </row>
    <row r="163" s="2" customFormat="1">
      <c r="A163" s="37"/>
      <c r="B163" s="38"/>
      <c r="C163" s="39"/>
      <c r="D163" s="212" t="s">
        <v>126</v>
      </c>
      <c r="E163" s="39"/>
      <c r="F163" s="213" t="s">
        <v>329</v>
      </c>
      <c r="G163" s="39"/>
      <c r="H163" s="39"/>
      <c r="I163" s="214"/>
      <c r="J163" s="39"/>
      <c r="K163" s="39"/>
      <c r="L163" s="43"/>
      <c r="M163" s="215"/>
      <c r="N163" s="216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126</v>
      </c>
      <c r="AU163" s="16" t="s">
        <v>84</v>
      </c>
    </row>
    <row r="164" s="2" customFormat="1" ht="16.5" customHeight="1">
      <c r="A164" s="37"/>
      <c r="B164" s="38"/>
      <c r="C164" s="199" t="s">
        <v>330</v>
      </c>
      <c r="D164" s="199" t="s">
        <v>119</v>
      </c>
      <c r="E164" s="200" t="s">
        <v>331</v>
      </c>
      <c r="F164" s="201" t="s">
        <v>332</v>
      </c>
      <c r="G164" s="202" t="s">
        <v>333</v>
      </c>
      <c r="H164" s="203">
        <v>62.100000000000001</v>
      </c>
      <c r="I164" s="204"/>
      <c r="J164" s="205">
        <f>ROUND(I164*H164,2)</f>
        <v>0</v>
      </c>
      <c r="K164" s="201" t="s">
        <v>123</v>
      </c>
      <c r="L164" s="43"/>
      <c r="M164" s="206" t="s">
        <v>19</v>
      </c>
      <c r="N164" s="207" t="s">
        <v>44</v>
      </c>
      <c r="O164" s="83"/>
      <c r="P164" s="208">
        <f>O164*H164</f>
        <v>0</v>
      </c>
      <c r="Q164" s="208">
        <v>0</v>
      </c>
      <c r="R164" s="208">
        <f>Q164*H164</f>
        <v>0</v>
      </c>
      <c r="S164" s="208">
        <v>0.01057</v>
      </c>
      <c r="T164" s="209">
        <f>S164*H164</f>
        <v>0.65639700000000001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0" t="s">
        <v>151</v>
      </c>
      <c r="AT164" s="210" t="s">
        <v>119</v>
      </c>
      <c r="AU164" s="210" t="s">
        <v>84</v>
      </c>
      <c r="AY164" s="16" t="s">
        <v>116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81</v>
      </c>
      <c r="BK164" s="211">
        <f>ROUND(I164*H164,2)</f>
        <v>0</v>
      </c>
      <c r="BL164" s="16" t="s">
        <v>151</v>
      </c>
      <c r="BM164" s="210" t="s">
        <v>334</v>
      </c>
    </row>
    <row r="165" s="2" customFormat="1">
      <c r="A165" s="37"/>
      <c r="B165" s="38"/>
      <c r="C165" s="39"/>
      <c r="D165" s="212" t="s">
        <v>126</v>
      </c>
      <c r="E165" s="39"/>
      <c r="F165" s="213" t="s">
        <v>335</v>
      </c>
      <c r="G165" s="39"/>
      <c r="H165" s="39"/>
      <c r="I165" s="214"/>
      <c r="J165" s="39"/>
      <c r="K165" s="39"/>
      <c r="L165" s="43"/>
      <c r="M165" s="215"/>
      <c r="N165" s="216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126</v>
      </c>
      <c r="AU165" s="16" t="s">
        <v>84</v>
      </c>
    </row>
    <row r="166" s="13" customFormat="1">
      <c r="A166" s="13"/>
      <c r="B166" s="217"/>
      <c r="C166" s="218"/>
      <c r="D166" s="219" t="s">
        <v>137</v>
      </c>
      <c r="E166" s="220" t="s">
        <v>19</v>
      </c>
      <c r="F166" s="221" t="s">
        <v>336</v>
      </c>
      <c r="G166" s="218"/>
      <c r="H166" s="222">
        <v>62.100000000000001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137</v>
      </c>
      <c r="AU166" s="228" t="s">
        <v>84</v>
      </c>
      <c r="AV166" s="13" t="s">
        <v>84</v>
      </c>
      <c r="AW166" s="13" t="s">
        <v>34</v>
      </c>
      <c r="AX166" s="13" t="s">
        <v>81</v>
      </c>
      <c r="AY166" s="228" t="s">
        <v>116</v>
      </c>
    </row>
    <row r="167" s="2" customFormat="1" ht="16.5" customHeight="1">
      <c r="A167" s="37"/>
      <c r="B167" s="38"/>
      <c r="C167" s="199" t="s">
        <v>337</v>
      </c>
      <c r="D167" s="199" t="s">
        <v>119</v>
      </c>
      <c r="E167" s="200" t="s">
        <v>338</v>
      </c>
      <c r="F167" s="201" t="s">
        <v>339</v>
      </c>
      <c r="G167" s="202" t="s">
        <v>184</v>
      </c>
      <c r="H167" s="203">
        <v>1</v>
      </c>
      <c r="I167" s="204"/>
      <c r="J167" s="205">
        <f>ROUND(I167*H167,2)</f>
        <v>0</v>
      </c>
      <c r="K167" s="201" t="s">
        <v>123</v>
      </c>
      <c r="L167" s="43"/>
      <c r="M167" s="206" t="s">
        <v>19</v>
      </c>
      <c r="N167" s="207" t="s">
        <v>44</v>
      </c>
      <c r="O167" s="83"/>
      <c r="P167" s="208">
        <f>O167*H167</f>
        <v>0</v>
      </c>
      <c r="Q167" s="208">
        <v>5.0000000000000002E-05</v>
      </c>
      <c r="R167" s="208">
        <f>Q167*H167</f>
        <v>5.0000000000000002E-05</v>
      </c>
      <c r="S167" s="208">
        <v>0.01235</v>
      </c>
      <c r="T167" s="209">
        <f>S167*H167</f>
        <v>0.01235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0" t="s">
        <v>151</v>
      </c>
      <c r="AT167" s="210" t="s">
        <v>119</v>
      </c>
      <c r="AU167" s="210" t="s">
        <v>84</v>
      </c>
      <c r="AY167" s="16" t="s">
        <v>116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6" t="s">
        <v>81</v>
      </c>
      <c r="BK167" s="211">
        <f>ROUND(I167*H167,2)</f>
        <v>0</v>
      </c>
      <c r="BL167" s="16" t="s">
        <v>151</v>
      </c>
      <c r="BM167" s="210" t="s">
        <v>340</v>
      </c>
    </row>
    <row r="168" s="2" customFormat="1">
      <c r="A168" s="37"/>
      <c r="B168" s="38"/>
      <c r="C168" s="39"/>
      <c r="D168" s="212" t="s">
        <v>126</v>
      </c>
      <c r="E168" s="39"/>
      <c r="F168" s="213" t="s">
        <v>341</v>
      </c>
      <c r="G168" s="39"/>
      <c r="H168" s="39"/>
      <c r="I168" s="214"/>
      <c r="J168" s="39"/>
      <c r="K168" s="39"/>
      <c r="L168" s="43"/>
      <c r="M168" s="215"/>
      <c r="N168" s="216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126</v>
      </c>
      <c r="AU168" s="16" t="s">
        <v>84</v>
      </c>
    </row>
    <row r="169" s="12" customFormat="1" ht="22.8" customHeight="1">
      <c r="A169" s="12"/>
      <c r="B169" s="183"/>
      <c r="C169" s="184"/>
      <c r="D169" s="185" t="s">
        <v>72</v>
      </c>
      <c r="E169" s="197" t="s">
        <v>342</v>
      </c>
      <c r="F169" s="197" t="s">
        <v>343</v>
      </c>
      <c r="G169" s="184"/>
      <c r="H169" s="184"/>
      <c r="I169" s="187"/>
      <c r="J169" s="198">
        <f>BK169</f>
        <v>0</v>
      </c>
      <c r="K169" s="184"/>
      <c r="L169" s="189"/>
      <c r="M169" s="190"/>
      <c r="N169" s="191"/>
      <c r="O169" s="191"/>
      <c r="P169" s="192">
        <f>SUM(P170:P182)</f>
        <v>0</v>
      </c>
      <c r="Q169" s="191"/>
      <c r="R169" s="192">
        <f>SUM(R170:R182)</f>
        <v>0.01106</v>
      </c>
      <c r="S169" s="191"/>
      <c r="T169" s="193">
        <f>SUM(T170:T182)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4" t="s">
        <v>84</v>
      </c>
      <c r="AT169" s="195" t="s">
        <v>72</v>
      </c>
      <c r="AU169" s="195" t="s">
        <v>81</v>
      </c>
      <c r="AY169" s="194" t="s">
        <v>116</v>
      </c>
      <c r="BK169" s="196">
        <f>SUM(BK170:BK182)</f>
        <v>0</v>
      </c>
    </row>
    <row r="170" s="2" customFormat="1" ht="24.15" customHeight="1">
      <c r="A170" s="37"/>
      <c r="B170" s="38"/>
      <c r="C170" s="199" t="s">
        <v>344</v>
      </c>
      <c r="D170" s="199" t="s">
        <v>119</v>
      </c>
      <c r="E170" s="200" t="s">
        <v>345</v>
      </c>
      <c r="F170" s="201" t="s">
        <v>346</v>
      </c>
      <c r="G170" s="202" t="s">
        <v>150</v>
      </c>
      <c r="H170" s="203">
        <v>33</v>
      </c>
      <c r="I170" s="204"/>
      <c r="J170" s="205">
        <f>ROUND(I170*H170,2)</f>
        <v>0</v>
      </c>
      <c r="K170" s="201" t="s">
        <v>123</v>
      </c>
      <c r="L170" s="43"/>
      <c r="M170" s="206" t="s">
        <v>19</v>
      </c>
      <c r="N170" s="207" t="s">
        <v>44</v>
      </c>
      <c r="O170" s="83"/>
      <c r="P170" s="208">
        <f>O170*H170</f>
        <v>0</v>
      </c>
      <c r="Q170" s="208">
        <v>2.0000000000000002E-05</v>
      </c>
      <c r="R170" s="208">
        <f>Q170*H170</f>
        <v>0.0006600000000000001</v>
      </c>
      <c r="S170" s="208">
        <v>0</v>
      </c>
      <c r="T170" s="20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0" t="s">
        <v>151</v>
      </c>
      <c r="AT170" s="210" t="s">
        <v>119</v>
      </c>
      <c r="AU170" s="210" t="s">
        <v>84</v>
      </c>
      <c r="AY170" s="16" t="s">
        <v>116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6" t="s">
        <v>81</v>
      </c>
      <c r="BK170" s="211">
        <f>ROUND(I170*H170,2)</f>
        <v>0</v>
      </c>
      <c r="BL170" s="16" t="s">
        <v>151</v>
      </c>
      <c r="BM170" s="210" t="s">
        <v>347</v>
      </c>
    </row>
    <row r="171" s="2" customFormat="1">
      <c r="A171" s="37"/>
      <c r="B171" s="38"/>
      <c r="C171" s="39"/>
      <c r="D171" s="212" t="s">
        <v>126</v>
      </c>
      <c r="E171" s="39"/>
      <c r="F171" s="213" t="s">
        <v>348</v>
      </c>
      <c r="G171" s="39"/>
      <c r="H171" s="39"/>
      <c r="I171" s="214"/>
      <c r="J171" s="39"/>
      <c r="K171" s="39"/>
      <c r="L171" s="43"/>
      <c r="M171" s="215"/>
      <c r="N171" s="216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126</v>
      </c>
      <c r="AU171" s="16" t="s">
        <v>84</v>
      </c>
    </row>
    <row r="172" s="2" customFormat="1" ht="16.5" customHeight="1">
      <c r="A172" s="37"/>
      <c r="B172" s="38"/>
      <c r="C172" s="199" t="s">
        <v>349</v>
      </c>
      <c r="D172" s="199" t="s">
        <v>119</v>
      </c>
      <c r="E172" s="200" t="s">
        <v>350</v>
      </c>
      <c r="F172" s="201" t="s">
        <v>351</v>
      </c>
      <c r="G172" s="202" t="s">
        <v>150</v>
      </c>
      <c r="H172" s="203">
        <v>144</v>
      </c>
      <c r="I172" s="204"/>
      <c r="J172" s="205">
        <f>ROUND(I172*H172,2)</f>
        <v>0</v>
      </c>
      <c r="K172" s="201" t="s">
        <v>123</v>
      </c>
      <c r="L172" s="43"/>
      <c r="M172" s="206" t="s">
        <v>19</v>
      </c>
      <c r="N172" s="207" t="s">
        <v>44</v>
      </c>
      <c r="O172" s="83"/>
      <c r="P172" s="208">
        <f>O172*H172</f>
        <v>0</v>
      </c>
      <c r="Q172" s="208">
        <v>1.0000000000000001E-05</v>
      </c>
      <c r="R172" s="208">
        <f>Q172*H172</f>
        <v>0.0014400000000000001</v>
      </c>
      <c r="S172" s="208">
        <v>0</v>
      </c>
      <c r="T172" s="20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0" t="s">
        <v>151</v>
      </c>
      <c r="AT172" s="210" t="s">
        <v>119</v>
      </c>
      <c r="AU172" s="210" t="s">
        <v>84</v>
      </c>
      <c r="AY172" s="16" t="s">
        <v>116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6" t="s">
        <v>81</v>
      </c>
      <c r="BK172" s="211">
        <f>ROUND(I172*H172,2)</f>
        <v>0</v>
      </c>
      <c r="BL172" s="16" t="s">
        <v>151</v>
      </c>
      <c r="BM172" s="210" t="s">
        <v>352</v>
      </c>
    </row>
    <row r="173" s="2" customFormat="1">
      <c r="A173" s="37"/>
      <c r="B173" s="38"/>
      <c r="C173" s="39"/>
      <c r="D173" s="212" t="s">
        <v>126</v>
      </c>
      <c r="E173" s="39"/>
      <c r="F173" s="213" t="s">
        <v>353</v>
      </c>
      <c r="G173" s="39"/>
      <c r="H173" s="39"/>
      <c r="I173" s="214"/>
      <c r="J173" s="39"/>
      <c r="K173" s="39"/>
      <c r="L173" s="43"/>
      <c r="M173" s="215"/>
      <c r="N173" s="216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126</v>
      </c>
      <c r="AU173" s="16" t="s">
        <v>84</v>
      </c>
    </row>
    <row r="174" s="2" customFormat="1" ht="16.5" customHeight="1">
      <c r="A174" s="37"/>
      <c r="B174" s="38"/>
      <c r="C174" s="199" t="s">
        <v>354</v>
      </c>
      <c r="D174" s="199" t="s">
        <v>119</v>
      </c>
      <c r="E174" s="200" t="s">
        <v>355</v>
      </c>
      <c r="F174" s="201" t="s">
        <v>356</v>
      </c>
      <c r="G174" s="202" t="s">
        <v>150</v>
      </c>
      <c r="H174" s="203">
        <v>47</v>
      </c>
      <c r="I174" s="204"/>
      <c r="J174" s="205">
        <f>ROUND(I174*H174,2)</f>
        <v>0</v>
      </c>
      <c r="K174" s="201" t="s">
        <v>123</v>
      </c>
      <c r="L174" s="43"/>
      <c r="M174" s="206" t="s">
        <v>19</v>
      </c>
      <c r="N174" s="207" t="s">
        <v>44</v>
      </c>
      <c r="O174" s="83"/>
      <c r="P174" s="208">
        <f>O174*H174</f>
        <v>0</v>
      </c>
      <c r="Q174" s="208">
        <v>2.0000000000000002E-05</v>
      </c>
      <c r="R174" s="208">
        <f>Q174*H174</f>
        <v>0.00094000000000000008</v>
      </c>
      <c r="S174" s="208">
        <v>0</v>
      </c>
      <c r="T174" s="20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0" t="s">
        <v>151</v>
      </c>
      <c r="AT174" s="210" t="s">
        <v>119</v>
      </c>
      <c r="AU174" s="210" t="s">
        <v>84</v>
      </c>
      <c r="AY174" s="16" t="s">
        <v>116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6" t="s">
        <v>81</v>
      </c>
      <c r="BK174" s="211">
        <f>ROUND(I174*H174,2)</f>
        <v>0</v>
      </c>
      <c r="BL174" s="16" t="s">
        <v>151</v>
      </c>
      <c r="BM174" s="210" t="s">
        <v>357</v>
      </c>
    </row>
    <row r="175" s="2" customFormat="1">
      <c r="A175" s="37"/>
      <c r="B175" s="38"/>
      <c r="C175" s="39"/>
      <c r="D175" s="212" t="s">
        <v>126</v>
      </c>
      <c r="E175" s="39"/>
      <c r="F175" s="213" t="s">
        <v>358</v>
      </c>
      <c r="G175" s="39"/>
      <c r="H175" s="39"/>
      <c r="I175" s="214"/>
      <c r="J175" s="39"/>
      <c r="K175" s="39"/>
      <c r="L175" s="43"/>
      <c r="M175" s="215"/>
      <c r="N175" s="216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126</v>
      </c>
      <c r="AU175" s="16" t="s">
        <v>84</v>
      </c>
    </row>
    <row r="176" s="13" customFormat="1">
      <c r="A176" s="13"/>
      <c r="B176" s="217"/>
      <c r="C176" s="218"/>
      <c r="D176" s="219" t="s">
        <v>137</v>
      </c>
      <c r="E176" s="220" t="s">
        <v>19</v>
      </c>
      <c r="F176" s="221" t="s">
        <v>359</v>
      </c>
      <c r="G176" s="218"/>
      <c r="H176" s="222">
        <v>47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8" t="s">
        <v>137</v>
      </c>
      <c r="AU176" s="228" t="s">
        <v>84</v>
      </c>
      <c r="AV176" s="13" t="s">
        <v>84</v>
      </c>
      <c r="AW176" s="13" t="s">
        <v>34</v>
      </c>
      <c r="AX176" s="13" t="s">
        <v>81</v>
      </c>
      <c r="AY176" s="228" t="s">
        <v>116</v>
      </c>
    </row>
    <row r="177" s="2" customFormat="1" ht="16.5" customHeight="1">
      <c r="A177" s="37"/>
      <c r="B177" s="38"/>
      <c r="C177" s="199" t="s">
        <v>360</v>
      </c>
      <c r="D177" s="199" t="s">
        <v>119</v>
      </c>
      <c r="E177" s="200" t="s">
        <v>361</v>
      </c>
      <c r="F177" s="201" t="s">
        <v>362</v>
      </c>
      <c r="G177" s="202" t="s">
        <v>150</v>
      </c>
      <c r="H177" s="203">
        <v>224</v>
      </c>
      <c r="I177" s="204"/>
      <c r="J177" s="205">
        <f>ROUND(I177*H177,2)</f>
        <v>0</v>
      </c>
      <c r="K177" s="201" t="s">
        <v>123</v>
      </c>
      <c r="L177" s="43"/>
      <c r="M177" s="206" t="s">
        <v>19</v>
      </c>
      <c r="N177" s="207" t="s">
        <v>44</v>
      </c>
      <c r="O177" s="83"/>
      <c r="P177" s="208">
        <f>O177*H177</f>
        <v>0</v>
      </c>
      <c r="Q177" s="208">
        <v>2.0000000000000002E-05</v>
      </c>
      <c r="R177" s="208">
        <f>Q177*H177</f>
        <v>0.0044800000000000005</v>
      </c>
      <c r="S177" s="208">
        <v>0</v>
      </c>
      <c r="T177" s="20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0" t="s">
        <v>151</v>
      </c>
      <c r="AT177" s="210" t="s">
        <v>119</v>
      </c>
      <c r="AU177" s="210" t="s">
        <v>84</v>
      </c>
      <c r="AY177" s="16" t="s">
        <v>116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6" t="s">
        <v>81</v>
      </c>
      <c r="BK177" s="211">
        <f>ROUND(I177*H177,2)</f>
        <v>0</v>
      </c>
      <c r="BL177" s="16" t="s">
        <v>151</v>
      </c>
      <c r="BM177" s="210" t="s">
        <v>363</v>
      </c>
    </row>
    <row r="178" s="2" customFormat="1">
      <c r="A178" s="37"/>
      <c r="B178" s="38"/>
      <c r="C178" s="39"/>
      <c r="D178" s="212" t="s">
        <v>126</v>
      </c>
      <c r="E178" s="39"/>
      <c r="F178" s="213" t="s">
        <v>364</v>
      </c>
      <c r="G178" s="39"/>
      <c r="H178" s="39"/>
      <c r="I178" s="214"/>
      <c r="J178" s="39"/>
      <c r="K178" s="39"/>
      <c r="L178" s="43"/>
      <c r="M178" s="215"/>
      <c r="N178" s="216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126</v>
      </c>
      <c r="AU178" s="16" t="s">
        <v>84</v>
      </c>
    </row>
    <row r="179" s="13" customFormat="1">
      <c r="A179" s="13"/>
      <c r="B179" s="217"/>
      <c r="C179" s="218"/>
      <c r="D179" s="219" t="s">
        <v>137</v>
      </c>
      <c r="E179" s="220" t="s">
        <v>19</v>
      </c>
      <c r="F179" s="221" t="s">
        <v>365</v>
      </c>
      <c r="G179" s="218"/>
      <c r="H179" s="222">
        <v>224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137</v>
      </c>
      <c r="AU179" s="228" t="s">
        <v>84</v>
      </c>
      <c r="AV179" s="13" t="s">
        <v>84</v>
      </c>
      <c r="AW179" s="13" t="s">
        <v>34</v>
      </c>
      <c r="AX179" s="13" t="s">
        <v>81</v>
      </c>
      <c r="AY179" s="228" t="s">
        <v>116</v>
      </c>
    </row>
    <row r="180" s="2" customFormat="1" ht="21.75" customHeight="1">
      <c r="A180" s="37"/>
      <c r="B180" s="38"/>
      <c r="C180" s="199" t="s">
        <v>366</v>
      </c>
      <c r="D180" s="199" t="s">
        <v>119</v>
      </c>
      <c r="E180" s="200" t="s">
        <v>367</v>
      </c>
      <c r="F180" s="201" t="s">
        <v>368</v>
      </c>
      <c r="G180" s="202" t="s">
        <v>150</v>
      </c>
      <c r="H180" s="203">
        <v>177</v>
      </c>
      <c r="I180" s="204"/>
      <c r="J180" s="205">
        <f>ROUND(I180*H180,2)</f>
        <v>0</v>
      </c>
      <c r="K180" s="201" t="s">
        <v>123</v>
      </c>
      <c r="L180" s="43"/>
      <c r="M180" s="206" t="s">
        <v>19</v>
      </c>
      <c r="N180" s="207" t="s">
        <v>44</v>
      </c>
      <c r="O180" s="83"/>
      <c r="P180" s="208">
        <f>O180*H180</f>
        <v>0</v>
      </c>
      <c r="Q180" s="208">
        <v>2.0000000000000002E-05</v>
      </c>
      <c r="R180" s="208">
        <f>Q180*H180</f>
        <v>0.0035400000000000002</v>
      </c>
      <c r="S180" s="208">
        <v>0</v>
      </c>
      <c r="T180" s="20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0" t="s">
        <v>151</v>
      </c>
      <c r="AT180" s="210" t="s">
        <v>119</v>
      </c>
      <c r="AU180" s="210" t="s">
        <v>84</v>
      </c>
      <c r="AY180" s="16" t="s">
        <v>116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6" t="s">
        <v>81</v>
      </c>
      <c r="BK180" s="211">
        <f>ROUND(I180*H180,2)</f>
        <v>0</v>
      </c>
      <c r="BL180" s="16" t="s">
        <v>151</v>
      </c>
      <c r="BM180" s="210" t="s">
        <v>369</v>
      </c>
    </row>
    <row r="181" s="2" customFormat="1">
      <c r="A181" s="37"/>
      <c r="B181" s="38"/>
      <c r="C181" s="39"/>
      <c r="D181" s="212" t="s">
        <v>126</v>
      </c>
      <c r="E181" s="39"/>
      <c r="F181" s="213" t="s">
        <v>370</v>
      </c>
      <c r="G181" s="39"/>
      <c r="H181" s="39"/>
      <c r="I181" s="214"/>
      <c r="J181" s="39"/>
      <c r="K181" s="39"/>
      <c r="L181" s="43"/>
      <c r="M181" s="215"/>
      <c r="N181" s="216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126</v>
      </c>
      <c r="AU181" s="16" t="s">
        <v>84</v>
      </c>
    </row>
    <row r="182" s="13" customFormat="1">
      <c r="A182" s="13"/>
      <c r="B182" s="217"/>
      <c r="C182" s="218"/>
      <c r="D182" s="219" t="s">
        <v>137</v>
      </c>
      <c r="E182" s="220" t="s">
        <v>19</v>
      </c>
      <c r="F182" s="221" t="s">
        <v>371</v>
      </c>
      <c r="G182" s="218"/>
      <c r="H182" s="222">
        <v>177</v>
      </c>
      <c r="I182" s="223"/>
      <c r="J182" s="218"/>
      <c r="K182" s="218"/>
      <c r="L182" s="224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8" t="s">
        <v>137</v>
      </c>
      <c r="AU182" s="228" t="s">
        <v>84</v>
      </c>
      <c r="AV182" s="13" t="s">
        <v>84</v>
      </c>
      <c r="AW182" s="13" t="s">
        <v>34</v>
      </c>
      <c r="AX182" s="13" t="s">
        <v>81</v>
      </c>
      <c r="AY182" s="228" t="s">
        <v>116</v>
      </c>
    </row>
    <row r="183" s="2" customFormat="1" ht="6.96" customHeight="1">
      <c r="A183" s="37"/>
      <c r="B183" s="58"/>
      <c r="C183" s="59"/>
      <c r="D183" s="59"/>
      <c r="E183" s="59"/>
      <c r="F183" s="59"/>
      <c r="G183" s="59"/>
      <c r="H183" s="59"/>
      <c r="I183" s="59"/>
      <c r="J183" s="59"/>
      <c r="K183" s="59"/>
      <c r="L183" s="43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sheet="1" autoFilter="0" formatColumns="0" formatRows="0" objects="1" scenarios="1" spinCount="100000" saltValue="Z0/Tk9bYep9d2tdataPTeK3nPWvYjQyjSdFjs5YLGE0HfTcR4kj9W4OhtvtrmlS3OIPkt5VqAfNTmangK1EkuQ==" hashValue="toRFkp9QNd+eg0p92mJkrkhw6ies1B9m+M03IvdUFGTSXNkB3C89X0Z/G3MuWvDkBfFKICAXLSTcx55ctNLAyg==" algorithmName="SHA-512" password="CC35"/>
  <autoFilter ref="C86:K18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997013151"/>
    <hyperlink ref="F93" r:id="rId2" display="https://podminky.urs.cz/item/CS_URS_2022_02/997013501"/>
    <hyperlink ref="F95" r:id="rId3" display="https://podminky.urs.cz/item/CS_URS_2022_02/997013509"/>
    <hyperlink ref="F98" r:id="rId4" display="https://podminky.urs.cz/item/CS_URS_2022_02/997013871"/>
    <hyperlink ref="F104" r:id="rId5" display="https://podminky.urs.cz/item/CS_URS_2022_02/998713101"/>
    <hyperlink ref="F106" r:id="rId6" display="https://podminky.urs.cz/item/CS_URS_2022_02/998713192"/>
    <hyperlink ref="F109" r:id="rId7" display="https://podminky.urs.cz/item/CS_URS_2022_02/733111102"/>
    <hyperlink ref="F111" r:id="rId8" display="https://podminky.urs.cz/item/CS_URS_2022_02/733111103"/>
    <hyperlink ref="F113" r:id="rId9" display="https://podminky.urs.cz/item/CS_URS_2022_02/733113112"/>
    <hyperlink ref="F115" r:id="rId10" display="https://podminky.urs.cz/item/CS_URS_2022_02/733113113"/>
    <hyperlink ref="F117" r:id="rId11" display="https://podminky.urs.cz/item/CS_URS_2022_02/733190107"/>
    <hyperlink ref="F119" r:id="rId12" display="https://podminky.urs.cz/item/CS_URS_2022_02/733191923"/>
    <hyperlink ref="F124" r:id="rId13" display="https://podminky.urs.cz/item/CS_URS_2022_02/998733101"/>
    <hyperlink ref="F126" r:id="rId14" display="https://podminky.urs.cz/item/CS_URS_2022_02/998733193"/>
    <hyperlink ref="F129" r:id="rId15" display="https://podminky.urs.cz/item/CS_URS_2022_02/733110803"/>
    <hyperlink ref="F132" r:id="rId16" display="https://podminky.urs.cz/item/CS_URS_2022_02/734209103"/>
    <hyperlink ref="F135" r:id="rId17" display="https://podminky.urs.cz/item/CS_URS_2022_02/734209113"/>
    <hyperlink ref="F138" r:id="rId18" display="https://podminky.urs.cz/item/CS_URS_2022_02/734209113"/>
    <hyperlink ref="F141" r:id="rId19" display="https://podminky.urs.cz/item/CS_URS_2022_02/734291123"/>
    <hyperlink ref="F144" r:id="rId20" display="https://podminky.urs.cz/item/CS_URS_2022_02/998734101"/>
    <hyperlink ref="F146" r:id="rId21" display="https://podminky.urs.cz/item/CS_URS_2022_02/998734193"/>
    <hyperlink ref="F150" r:id="rId22" display="https://podminky.urs.cz/item/CS_URS_2022_02/735159210"/>
    <hyperlink ref="F157" r:id="rId23" display="https://podminky.urs.cz/item/CS_URS_2022_02/735159220"/>
    <hyperlink ref="F161" r:id="rId24" display="https://podminky.urs.cz/item/CS_URS_2022_02/998735101"/>
    <hyperlink ref="F163" r:id="rId25" display="https://podminky.urs.cz/item/CS_URS_2022_02/998735193"/>
    <hyperlink ref="F165" r:id="rId26" display="https://podminky.urs.cz/item/CS_URS_2022_02/735121810"/>
    <hyperlink ref="F168" r:id="rId27" display="https://podminky.urs.cz/item/CS_URS_2022_02/735151811"/>
    <hyperlink ref="F171" r:id="rId28" display="https://podminky.urs.cz/item/CS_URS_2022_02/783601713"/>
    <hyperlink ref="F173" r:id="rId29" display="https://podminky.urs.cz/item/CS_URS_2022_02/783606861"/>
    <hyperlink ref="F175" r:id="rId30" display="https://podminky.urs.cz/item/CS_URS_2022_02/783614551"/>
    <hyperlink ref="F178" r:id="rId31" display="https://podminky.urs.cz/item/CS_URS_2022_02/783615551"/>
    <hyperlink ref="F181" r:id="rId32" display="https://podminky.urs.cz/item/CS_URS_2022_02/7836176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372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373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374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375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376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377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378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379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380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381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382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80</v>
      </c>
      <c r="F18" s="253" t="s">
        <v>383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384</v>
      </c>
      <c r="F19" s="253" t="s">
        <v>385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386</v>
      </c>
      <c r="F20" s="253" t="s">
        <v>387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388</v>
      </c>
      <c r="F21" s="253" t="s">
        <v>389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390</v>
      </c>
      <c r="F22" s="253" t="s">
        <v>391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392</v>
      </c>
      <c r="F23" s="253" t="s">
        <v>393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394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395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396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397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398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399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400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401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402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102</v>
      </c>
      <c r="F36" s="253"/>
      <c r="G36" s="253" t="s">
        <v>403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404</v>
      </c>
      <c r="F37" s="253"/>
      <c r="G37" s="253" t="s">
        <v>405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54</v>
      </c>
      <c r="F38" s="253"/>
      <c r="G38" s="253" t="s">
        <v>406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55</v>
      </c>
      <c r="F39" s="253"/>
      <c r="G39" s="253" t="s">
        <v>407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103</v>
      </c>
      <c r="F40" s="253"/>
      <c r="G40" s="253" t="s">
        <v>408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104</v>
      </c>
      <c r="F41" s="253"/>
      <c r="G41" s="253" t="s">
        <v>409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410</v>
      </c>
      <c r="F42" s="253"/>
      <c r="G42" s="253" t="s">
        <v>411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412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413</v>
      </c>
      <c r="F44" s="253"/>
      <c r="G44" s="253" t="s">
        <v>414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106</v>
      </c>
      <c r="F45" s="253"/>
      <c r="G45" s="253" t="s">
        <v>415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416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417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418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419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420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421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422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423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424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425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426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427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428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429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430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431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432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433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434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435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436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437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438</v>
      </c>
      <c r="D76" s="271"/>
      <c r="E76" s="271"/>
      <c r="F76" s="271" t="s">
        <v>439</v>
      </c>
      <c r="G76" s="272"/>
      <c r="H76" s="271" t="s">
        <v>55</v>
      </c>
      <c r="I76" s="271" t="s">
        <v>58</v>
      </c>
      <c r="J76" s="271" t="s">
        <v>440</v>
      </c>
      <c r="K76" s="270"/>
    </row>
    <row r="77" s="1" customFormat="1" ht="17.25" customHeight="1">
      <c r="B77" s="268"/>
      <c r="C77" s="273" t="s">
        <v>441</v>
      </c>
      <c r="D77" s="273"/>
      <c r="E77" s="273"/>
      <c r="F77" s="274" t="s">
        <v>442</v>
      </c>
      <c r="G77" s="275"/>
      <c r="H77" s="273"/>
      <c r="I77" s="273"/>
      <c r="J77" s="273" t="s">
        <v>443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54</v>
      </c>
      <c r="D79" s="278"/>
      <c r="E79" s="278"/>
      <c r="F79" s="279" t="s">
        <v>444</v>
      </c>
      <c r="G79" s="280"/>
      <c r="H79" s="256" t="s">
        <v>445</v>
      </c>
      <c r="I79" s="256" t="s">
        <v>446</v>
      </c>
      <c r="J79" s="256">
        <v>20</v>
      </c>
      <c r="K79" s="270"/>
    </row>
    <row r="80" s="1" customFormat="1" ht="15" customHeight="1">
      <c r="B80" s="268"/>
      <c r="C80" s="256" t="s">
        <v>447</v>
      </c>
      <c r="D80" s="256"/>
      <c r="E80" s="256"/>
      <c r="F80" s="279" t="s">
        <v>444</v>
      </c>
      <c r="G80" s="280"/>
      <c r="H80" s="256" t="s">
        <v>448</v>
      </c>
      <c r="I80" s="256" t="s">
        <v>446</v>
      </c>
      <c r="J80" s="256">
        <v>120</v>
      </c>
      <c r="K80" s="270"/>
    </row>
    <row r="81" s="1" customFormat="1" ht="15" customHeight="1">
      <c r="B81" s="281"/>
      <c r="C81" s="256" t="s">
        <v>449</v>
      </c>
      <c r="D81" s="256"/>
      <c r="E81" s="256"/>
      <c r="F81" s="279" t="s">
        <v>450</v>
      </c>
      <c r="G81" s="280"/>
      <c r="H81" s="256" t="s">
        <v>451</v>
      </c>
      <c r="I81" s="256" t="s">
        <v>446</v>
      </c>
      <c r="J81" s="256">
        <v>50</v>
      </c>
      <c r="K81" s="270"/>
    </row>
    <row r="82" s="1" customFormat="1" ht="15" customHeight="1">
      <c r="B82" s="281"/>
      <c r="C82" s="256" t="s">
        <v>452</v>
      </c>
      <c r="D82" s="256"/>
      <c r="E82" s="256"/>
      <c r="F82" s="279" t="s">
        <v>444</v>
      </c>
      <c r="G82" s="280"/>
      <c r="H82" s="256" t="s">
        <v>453</v>
      </c>
      <c r="I82" s="256" t="s">
        <v>454</v>
      </c>
      <c r="J82" s="256"/>
      <c r="K82" s="270"/>
    </row>
    <row r="83" s="1" customFormat="1" ht="15" customHeight="1">
      <c r="B83" s="281"/>
      <c r="C83" s="282" t="s">
        <v>455</v>
      </c>
      <c r="D83" s="282"/>
      <c r="E83" s="282"/>
      <c r="F83" s="283" t="s">
        <v>450</v>
      </c>
      <c r="G83" s="282"/>
      <c r="H83" s="282" t="s">
        <v>456</v>
      </c>
      <c r="I83" s="282" t="s">
        <v>446</v>
      </c>
      <c r="J83" s="282">
        <v>15</v>
      </c>
      <c r="K83" s="270"/>
    </row>
    <row r="84" s="1" customFormat="1" ht="15" customHeight="1">
      <c r="B84" s="281"/>
      <c r="C84" s="282" t="s">
        <v>457</v>
      </c>
      <c r="D84" s="282"/>
      <c r="E84" s="282"/>
      <c r="F84" s="283" t="s">
        <v>450</v>
      </c>
      <c r="G84" s="282"/>
      <c r="H84" s="282" t="s">
        <v>458</v>
      </c>
      <c r="I84" s="282" t="s">
        <v>446</v>
      </c>
      <c r="J84" s="282">
        <v>15</v>
      </c>
      <c r="K84" s="270"/>
    </row>
    <row r="85" s="1" customFormat="1" ht="15" customHeight="1">
      <c r="B85" s="281"/>
      <c r="C85" s="282" t="s">
        <v>459</v>
      </c>
      <c r="D85" s="282"/>
      <c r="E85" s="282"/>
      <c r="F85" s="283" t="s">
        <v>450</v>
      </c>
      <c r="G85" s="282"/>
      <c r="H85" s="282" t="s">
        <v>460</v>
      </c>
      <c r="I85" s="282" t="s">
        <v>446</v>
      </c>
      <c r="J85" s="282">
        <v>20</v>
      </c>
      <c r="K85" s="270"/>
    </row>
    <row r="86" s="1" customFormat="1" ht="15" customHeight="1">
      <c r="B86" s="281"/>
      <c r="C86" s="282" t="s">
        <v>461</v>
      </c>
      <c r="D86" s="282"/>
      <c r="E86" s="282"/>
      <c r="F86" s="283" t="s">
        <v>450</v>
      </c>
      <c r="G86" s="282"/>
      <c r="H86" s="282" t="s">
        <v>462</v>
      </c>
      <c r="I86" s="282" t="s">
        <v>446</v>
      </c>
      <c r="J86" s="282">
        <v>20</v>
      </c>
      <c r="K86" s="270"/>
    </row>
    <row r="87" s="1" customFormat="1" ht="15" customHeight="1">
      <c r="B87" s="281"/>
      <c r="C87" s="256" t="s">
        <v>463</v>
      </c>
      <c r="D87" s="256"/>
      <c r="E87" s="256"/>
      <c r="F87" s="279" t="s">
        <v>450</v>
      </c>
      <c r="G87" s="280"/>
      <c r="H87" s="256" t="s">
        <v>464</v>
      </c>
      <c r="I87" s="256" t="s">
        <v>446</v>
      </c>
      <c r="J87" s="256">
        <v>50</v>
      </c>
      <c r="K87" s="270"/>
    </row>
    <row r="88" s="1" customFormat="1" ht="15" customHeight="1">
      <c r="B88" s="281"/>
      <c r="C88" s="256" t="s">
        <v>465</v>
      </c>
      <c r="D88" s="256"/>
      <c r="E88" s="256"/>
      <c r="F88" s="279" t="s">
        <v>450</v>
      </c>
      <c r="G88" s="280"/>
      <c r="H88" s="256" t="s">
        <v>466</v>
      </c>
      <c r="I88" s="256" t="s">
        <v>446</v>
      </c>
      <c r="J88" s="256">
        <v>20</v>
      </c>
      <c r="K88" s="270"/>
    </row>
    <row r="89" s="1" customFormat="1" ht="15" customHeight="1">
      <c r="B89" s="281"/>
      <c r="C89" s="256" t="s">
        <v>467</v>
      </c>
      <c r="D89" s="256"/>
      <c r="E89" s="256"/>
      <c r="F89" s="279" t="s">
        <v>450</v>
      </c>
      <c r="G89" s="280"/>
      <c r="H89" s="256" t="s">
        <v>468</v>
      </c>
      <c r="I89" s="256" t="s">
        <v>446</v>
      </c>
      <c r="J89" s="256">
        <v>20</v>
      </c>
      <c r="K89" s="270"/>
    </row>
    <row r="90" s="1" customFormat="1" ht="15" customHeight="1">
      <c r="B90" s="281"/>
      <c r="C90" s="256" t="s">
        <v>469</v>
      </c>
      <c r="D90" s="256"/>
      <c r="E90" s="256"/>
      <c r="F90" s="279" t="s">
        <v>450</v>
      </c>
      <c r="G90" s="280"/>
      <c r="H90" s="256" t="s">
        <v>470</v>
      </c>
      <c r="I90" s="256" t="s">
        <v>446</v>
      </c>
      <c r="J90" s="256">
        <v>50</v>
      </c>
      <c r="K90" s="270"/>
    </row>
    <row r="91" s="1" customFormat="1" ht="15" customHeight="1">
      <c r="B91" s="281"/>
      <c r="C91" s="256" t="s">
        <v>471</v>
      </c>
      <c r="D91" s="256"/>
      <c r="E91" s="256"/>
      <c r="F91" s="279" t="s">
        <v>450</v>
      </c>
      <c r="G91" s="280"/>
      <c r="H91" s="256" t="s">
        <v>471</v>
      </c>
      <c r="I91" s="256" t="s">
        <v>446</v>
      </c>
      <c r="J91" s="256">
        <v>50</v>
      </c>
      <c r="K91" s="270"/>
    </row>
    <row r="92" s="1" customFormat="1" ht="15" customHeight="1">
      <c r="B92" s="281"/>
      <c r="C92" s="256" t="s">
        <v>472</v>
      </c>
      <c r="D92" s="256"/>
      <c r="E92" s="256"/>
      <c r="F92" s="279" t="s">
        <v>450</v>
      </c>
      <c r="G92" s="280"/>
      <c r="H92" s="256" t="s">
        <v>473</v>
      </c>
      <c r="I92" s="256" t="s">
        <v>446</v>
      </c>
      <c r="J92" s="256">
        <v>255</v>
      </c>
      <c r="K92" s="270"/>
    </row>
    <row r="93" s="1" customFormat="1" ht="15" customHeight="1">
      <c r="B93" s="281"/>
      <c r="C93" s="256" t="s">
        <v>474</v>
      </c>
      <c r="D93" s="256"/>
      <c r="E93" s="256"/>
      <c r="F93" s="279" t="s">
        <v>444</v>
      </c>
      <c r="G93" s="280"/>
      <c r="H93" s="256" t="s">
        <v>475</v>
      </c>
      <c r="I93" s="256" t="s">
        <v>476</v>
      </c>
      <c r="J93" s="256"/>
      <c r="K93" s="270"/>
    </row>
    <row r="94" s="1" customFormat="1" ht="15" customHeight="1">
      <c r="B94" s="281"/>
      <c r="C94" s="256" t="s">
        <v>477</v>
      </c>
      <c r="D94" s="256"/>
      <c r="E94" s="256"/>
      <c r="F94" s="279" t="s">
        <v>444</v>
      </c>
      <c r="G94" s="280"/>
      <c r="H94" s="256" t="s">
        <v>478</v>
      </c>
      <c r="I94" s="256" t="s">
        <v>479</v>
      </c>
      <c r="J94" s="256"/>
      <c r="K94" s="270"/>
    </row>
    <row r="95" s="1" customFormat="1" ht="15" customHeight="1">
      <c r="B95" s="281"/>
      <c r="C95" s="256" t="s">
        <v>480</v>
      </c>
      <c r="D95" s="256"/>
      <c r="E95" s="256"/>
      <c r="F95" s="279" t="s">
        <v>444</v>
      </c>
      <c r="G95" s="280"/>
      <c r="H95" s="256" t="s">
        <v>480</v>
      </c>
      <c r="I95" s="256" t="s">
        <v>479</v>
      </c>
      <c r="J95" s="256"/>
      <c r="K95" s="270"/>
    </row>
    <row r="96" s="1" customFormat="1" ht="15" customHeight="1">
      <c r="B96" s="281"/>
      <c r="C96" s="256" t="s">
        <v>39</v>
      </c>
      <c r="D96" s="256"/>
      <c r="E96" s="256"/>
      <c r="F96" s="279" t="s">
        <v>444</v>
      </c>
      <c r="G96" s="280"/>
      <c r="H96" s="256" t="s">
        <v>481</v>
      </c>
      <c r="I96" s="256" t="s">
        <v>479</v>
      </c>
      <c r="J96" s="256"/>
      <c r="K96" s="270"/>
    </row>
    <row r="97" s="1" customFormat="1" ht="15" customHeight="1">
      <c r="B97" s="281"/>
      <c r="C97" s="256" t="s">
        <v>49</v>
      </c>
      <c r="D97" s="256"/>
      <c r="E97" s="256"/>
      <c r="F97" s="279" t="s">
        <v>444</v>
      </c>
      <c r="G97" s="280"/>
      <c r="H97" s="256" t="s">
        <v>482</v>
      </c>
      <c r="I97" s="256" t="s">
        <v>479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483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438</v>
      </c>
      <c r="D103" s="271"/>
      <c r="E103" s="271"/>
      <c r="F103" s="271" t="s">
        <v>439</v>
      </c>
      <c r="G103" s="272"/>
      <c r="H103" s="271" t="s">
        <v>55</v>
      </c>
      <c r="I103" s="271" t="s">
        <v>58</v>
      </c>
      <c r="J103" s="271" t="s">
        <v>440</v>
      </c>
      <c r="K103" s="270"/>
    </row>
    <row r="104" s="1" customFormat="1" ht="17.25" customHeight="1">
      <c r="B104" s="268"/>
      <c r="C104" s="273" t="s">
        <v>441</v>
      </c>
      <c r="D104" s="273"/>
      <c r="E104" s="273"/>
      <c r="F104" s="274" t="s">
        <v>442</v>
      </c>
      <c r="G104" s="275"/>
      <c r="H104" s="273"/>
      <c r="I104" s="273"/>
      <c r="J104" s="273" t="s">
        <v>443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54</v>
      </c>
      <c r="D106" s="278"/>
      <c r="E106" s="278"/>
      <c r="F106" s="279" t="s">
        <v>444</v>
      </c>
      <c r="G106" s="256"/>
      <c r="H106" s="256" t="s">
        <v>484</v>
      </c>
      <c r="I106" s="256" t="s">
        <v>446</v>
      </c>
      <c r="J106" s="256">
        <v>20</v>
      </c>
      <c r="K106" s="270"/>
    </row>
    <row r="107" s="1" customFormat="1" ht="15" customHeight="1">
      <c r="B107" s="268"/>
      <c r="C107" s="256" t="s">
        <v>447</v>
      </c>
      <c r="D107" s="256"/>
      <c r="E107" s="256"/>
      <c r="F107" s="279" t="s">
        <v>444</v>
      </c>
      <c r="G107" s="256"/>
      <c r="H107" s="256" t="s">
        <v>484</v>
      </c>
      <c r="I107" s="256" t="s">
        <v>446</v>
      </c>
      <c r="J107" s="256">
        <v>120</v>
      </c>
      <c r="K107" s="270"/>
    </row>
    <row r="108" s="1" customFormat="1" ht="15" customHeight="1">
      <c r="B108" s="281"/>
      <c r="C108" s="256" t="s">
        <v>449</v>
      </c>
      <c r="D108" s="256"/>
      <c r="E108" s="256"/>
      <c r="F108" s="279" t="s">
        <v>450</v>
      </c>
      <c r="G108" s="256"/>
      <c r="H108" s="256" t="s">
        <v>484</v>
      </c>
      <c r="I108" s="256" t="s">
        <v>446</v>
      </c>
      <c r="J108" s="256">
        <v>50</v>
      </c>
      <c r="K108" s="270"/>
    </row>
    <row r="109" s="1" customFormat="1" ht="15" customHeight="1">
      <c r="B109" s="281"/>
      <c r="C109" s="256" t="s">
        <v>452</v>
      </c>
      <c r="D109" s="256"/>
      <c r="E109" s="256"/>
      <c r="F109" s="279" t="s">
        <v>444</v>
      </c>
      <c r="G109" s="256"/>
      <c r="H109" s="256" t="s">
        <v>484</v>
      </c>
      <c r="I109" s="256" t="s">
        <v>454</v>
      </c>
      <c r="J109" s="256"/>
      <c r="K109" s="270"/>
    </row>
    <row r="110" s="1" customFormat="1" ht="15" customHeight="1">
      <c r="B110" s="281"/>
      <c r="C110" s="256" t="s">
        <v>463</v>
      </c>
      <c r="D110" s="256"/>
      <c r="E110" s="256"/>
      <c r="F110" s="279" t="s">
        <v>450</v>
      </c>
      <c r="G110" s="256"/>
      <c r="H110" s="256" t="s">
        <v>484</v>
      </c>
      <c r="I110" s="256" t="s">
        <v>446</v>
      </c>
      <c r="J110" s="256">
        <v>50</v>
      </c>
      <c r="K110" s="270"/>
    </row>
    <row r="111" s="1" customFormat="1" ht="15" customHeight="1">
      <c r="B111" s="281"/>
      <c r="C111" s="256" t="s">
        <v>471</v>
      </c>
      <c r="D111" s="256"/>
      <c r="E111" s="256"/>
      <c r="F111" s="279" t="s">
        <v>450</v>
      </c>
      <c r="G111" s="256"/>
      <c r="H111" s="256" t="s">
        <v>484</v>
      </c>
      <c r="I111" s="256" t="s">
        <v>446</v>
      </c>
      <c r="J111" s="256">
        <v>50</v>
      </c>
      <c r="K111" s="270"/>
    </row>
    <row r="112" s="1" customFormat="1" ht="15" customHeight="1">
      <c r="B112" s="281"/>
      <c r="C112" s="256" t="s">
        <v>469</v>
      </c>
      <c r="D112" s="256"/>
      <c r="E112" s="256"/>
      <c r="F112" s="279" t="s">
        <v>450</v>
      </c>
      <c r="G112" s="256"/>
      <c r="H112" s="256" t="s">
        <v>484</v>
      </c>
      <c r="I112" s="256" t="s">
        <v>446</v>
      </c>
      <c r="J112" s="256">
        <v>50</v>
      </c>
      <c r="K112" s="270"/>
    </row>
    <row r="113" s="1" customFormat="1" ht="15" customHeight="1">
      <c r="B113" s="281"/>
      <c r="C113" s="256" t="s">
        <v>54</v>
      </c>
      <c r="D113" s="256"/>
      <c r="E113" s="256"/>
      <c r="F113" s="279" t="s">
        <v>444</v>
      </c>
      <c r="G113" s="256"/>
      <c r="H113" s="256" t="s">
        <v>485</v>
      </c>
      <c r="I113" s="256" t="s">
        <v>446</v>
      </c>
      <c r="J113" s="256">
        <v>20</v>
      </c>
      <c r="K113" s="270"/>
    </row>
    <row r="114" s="1" customFormat="1" ht="15" customHeight="1">
      <c r="B114" s="281"/>
      <c r="C114" s="256" t="s">
        <v>486</v>
      </c>
      <c r="D114" s="256"/>
      <c r="E114" s="256"/>
      <c r="F114" s="279" t="s">
        <v>444</v>
      </c>
      <c r="G114" s="256"/>
      <c r="H114" s="256" t="s">
        <v>487</v>
      </c>
      <c r="I114" s="256" t="s">
        <v>446</v>
      </c>
      <c r="J114" s="256">
        <v>120</v>
      </c>
      <c r="K114" s="270"/>
    </row>
    <row r="115" s="1" customFormat="1" ht="15" customHeight="1">
      <c r="B115" s="281"/>
      <c r="C115" s="256" t="s">
        <v>39</v>
      </c>
      <c r="D115" s="256"/>
      <c r="E115" s="256"/>
      <c r="F115" s="279" t="s">
        <v>444</v>
      </c>
      <c r="G115" s="256"/>
      <c r="H115" s="256" t="s">
        <v>488</v>
      </c>
      <c r="I115" s="256" t="s">
        <v>479</v>
      </c>
      <c r="J115" s="256"/>
      <c r="K115" s="270"/>
    </row>
    <row r="116" s="1" customFormat="1" ht="15" customHeight="1">
      <c r="B116" s="281"/>
      <c r="C116" s="256" t="s">
        <v>49</v>
      </c>
      <c r="D116" s="256"/>
      <c r="E116" s="256"/>
      <c r="F116" s="279" t="s">
        <v>444</v>
      </c>
      <c r="G116" s="256"/>
      <c r="H116" s="256" t="s">
        <v>489</v>
      </c>
      <c r="I116" s="256" t="s">
        <v>479</v>
      </c>
      <c r="J116" s="256"/>
      <c r="K116" s="270"/>
    </row>
    <row r="117" s="1" customFormat="1" ht="15" customHeight="1">
      <c r="B117" s="281"/>
      <c r="C117" s="256" t="s">
        <v>58</v>
      </c>
      <c r="D117" s="256"/>
      <c r="E117" s="256"/>
      <c r="F117" s="279" t="s">
        <v>444</v>
      </c>
      <c r="G117" s="256"/>
      <c r="H117" s="256" t="s">
        <v>490</v>
      </c>
      <c r="I117" s="256" t="s">
        <v>491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492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438</v>
      </c>
      <c r="D123" s="271"/>
      <c r="E123" s="271"/>
      <c r="F123" s="271" t="s">
        <v>439</v>
      </c>
      <c r="G123" s="272"/>
      <c r="H123" s="271" t="s">
        <v>55</v>
      </c>
      <c r="I123" s="271" t="s">
        <v>58</v>
      </c>
      <c r="J123" s="271" t="s">
        <v>440</v>
      </c>
      <c r="K123" s="300"/>
    </row>
    <row r="124" s="1" customFormat="1" ht="17.25" customHeight="1">
      <c r="B124" s="299"/>
      <c r="C124" s="273" t="s">
        <v>441</v>
      </c>
      <c r="D124" s="273"/>
      <c r="E124" s="273"/>
      <c r="F124" s="274" t="s">
        <v>442</v>
      </c>
      <c r="G124" s="275"/>
      <c r="H124" s="273"/>
      <c r="I124" s="273"/>
      <c r="J124" s="273" t="s">
        <v>443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447</v>
      </c>
      <c r="D126" s="278"/>
      <c r="E126" s="278"/>
      <c r="F126" s="279" t="s">
        <v>444</v>
      </c>
      <c r="G126" s="256"/>
      <c r="H126" s="256" t="s">
        <v>484</v>
      </c>
      <c r="I126" s="256" t="s">
        <v>446</v>
      </c>
      <c r="J126" s="256">
        <v>120</v>
      </c>
      <c r="K126" s="304"/>
    </row>
    <row r="127" s="1" customFormat="1" ht="15" customHeight="1">
      <c r="B127" s="301"/>
      <c r="C127" s="256" t="s">
        <v>493</v>
      </c>
      <c r="D127" s="256"/>
      <c r="E127" s="256"/>
      <c r="F127" s="279" t="s">
        <v>444</v>
      </c>
      <c r="G127" s="256"/>
      <c r="H127" s="256" t="s">
        <v>494</v>
      </c>
      <c r="I127" s="256" t="s">
        <v>446</v>
      </c>
      <c r="J127" s="256" t="s">
        <v>495</v>
      </c>
      <c r="K127" s="304"/>
    </row>
    <row r="128" s="1" customFormat="1" ht="15" customHeight="1">
      <c r="B128" s="301"/>
      <c r="C128" s="256" t="s">
        <v>392</v>
      </c>
      <c r="D128" s="256"/>
      <c r="E128" s="256"/>
      <c r="F128" s="279" t="s">
        <v>444</v>
      </c>
      <c r="G128" s="256"/>
      <c r="H128" s="256" t="s">
        <v>496</v>
      </c>
      <c r="I128" s="256" t="s">
        <v>446</v>
      </c>
      <c r="J128" s="256" t="s">
        <v>495</v>
      </c>
      <c r="K128" s="304"/>
    </row>
    <row r="129" s="1" customFormat="1" ht="15" customHeight="1">
      <c r="B129" s="301"/>
      <c r="C129" s="256" t="s">
        <v>455</v>
      </c>
      <c r="D129" s="256"/>
      <c r="E129" s="256"/>
      <c r="F129" s="279" t="s">
        <v>450</v>
      </c>
      <c r="G129" s="256"/>
      <c r="H129" s="256" t="s">
        <v>456</v>
      </c>
      <c r="I129" s="256" t="s">
        <v>446</v>
      </c>
      <c r="J129" s="256">
        <v>15</v>
      </c>
      <c r="K129" s="304"/>
    </row>
    <row r="130" s="1" customFormat="1" ht="15" customHeight="1">
      <c r="B130" s="301"/>
      <c r="C130" s="282" t="s">
        <v>457</v>
      </c>
      <c r="D130" s="282"/>
      <c r="E130" s="282"/>
      <c r="F130" s="283" t="s">
        <v>450</v>
      </c>
      <c r="G130" s="282"/>
      <c r="H130" s="282" t="s">
        <v>458</v>
      </c>
      <c r="I130" s="282" t="s">
        <v>446</v>
      </c>
      <c r="J130" s="282">
        <v>15</v>
      </c>
      <c r="K130" s="304"/>
    </row>
    <row r="131" s="1" customFormat="1" ht="15" customHeight="1">
      <c r="B131" s="301"/>
      <c r="C131" s="282" t="s">
        <v>459</v>
      </c>
      <c r="D131" s="282"/>
      <c r="E131" s="282"/>
      <c r="F131" s="283" t="s">
        <v>450</v>
      </c>
      <c r="G131" s="282"/>
      <c r="H131" s="282" t="s">
        <v>460</v>
      </c>
      <c r="I131" s="282" t="s">
        <v>446</v>
      </c>
      <c r="J131" s="282">
        <v>20</v>
      </c>
      <c r="K131" s="304"/>
    </row>
    <row r="132" s="1" customFormat="1" ht="15" customHeight="1">
      <c r="B132" s="301"/>
      <c r="C132" s="282" t="s">
        <v>461</v>
      </c>
      <c r="D132" s="282"/>
      <c r="E132" s="282"/>
      <c r="F132" s="283" t="s">
        <v>450</v>
      </c>
      <c r="G132" s="282"/>
      <c r="H132" s="282" t="s">
        <v>462</v>
      </c>
      <c r="I132" s="282" t="s">
        <v>446</v>
      </c>
      <c r="J132" s="282">
        <v>20</v>
      </c>
      <c r="K132" s="304"/>
    </row>
    <row r="133" s="1" customFormat="1" ht="15" customHeight="1">
      <c r="B133" s="301"/>
      <c r="C133" s="256" t="s">
        <v>449</v>
      </c>
      <c r="D133" s="256"/>
      <c r="E133" s="256"/>
      <c r="F133" s="279" t="s">
        <v>450</v>
      </c>
      <c r="G133" s="256"/>
      <c r="H133" s="256" t="s">
        <v>484</v>
      </c>
      <c r="I133" s="256" t="s">
        <v>446</v>
      </c>
      <c r="J133" s="256">
        <v>50</v>
      </c>
      <c r="K133" s="304"/>
    </row>
    <row r="134" s="1" customFormat="1" ht="15" customHeight="1">
      <c r="B134" s="301"/>
      <c r="C134" s="256" t="s">
        <v>463</v>
      </c>
      <c r="D134" s="256"/>
      <c r="E134" s="256"/>
      <c r="F134" s="279" t="s">
        <v>450</v>
      </c>
      <c r="G134" s="256"/>
      <c r="H134" s="256" t="s">
        <v>484</v>
      </c>
      <c r="I134" s="256" t="s">
        <v>446</v>
      </c>
      <c r="J134" s="256">
        <v>50</v>
      </c>
      <c r="K134" s="304"/>
    </row>
    <row r="135" s="1" customFormat="1" ht="15" customHeight="1">
      <c r="B135" s="301"/>
      <c r="C135" s="256" t="s">
        <v>469</v>
      </c>
      <c r="D135" s="256"/>
      <c r="E135" s="256"/>
      <c r="F135" s="279" t="s">
        <v>450</v>
      </c>
      <c r="G135" s="256"/>
      <c r="H135" s="256" t="s">
        <v>484</v>
      </c>
      <c r="I135" s="256" t="s">
        <v>446</v>
      </c>
      <c r="J135" s="256">
        <v>50</v>
      </c>
      <c r="K135" s="304"/>
    </row>
    <row r="136" s="1" customFormat="1" ht="15" customHeight="1">
      <c r="B136" s="301"/>
      <c r="C136" s="256" t="s">
        <v>471</v>
      </c>
      <c r="D136" s="256"/>
      <c r="E136" s="256"/>
      <c r="F136" s="279" t="s">
        <v>450</v>
      </c>
      <c r="G136" s="256"/>
      <c r="H136" s="256" t="s">
        <v>484</v>
      </c>
      <c r="I136" s="256" t="s">
        <v>446</v>
      </c>
      <c r="J136" s="256">
        <v>50</v>
      </c>
      <c r="K136" s="304"/>
    </row>
    <row r="137" s="1" customFormat="1" ht="15" customHeight="1">
      <c r="B137" s="301"/>
      <c r="C137" s="256" t="s">
        <v>472</v>
      </c>
      <c r="D137" s="256"/>
      <c r="E137" s="256"/>
      <c r="F137" s="279" t="s">
        <v>450</v>
      </c>
      <c r="G137" s="256"/>
      <c r="H137" s="256" t="s">
        <v>497</v>
      </c>
      <c r="I137" s="256" t="s">
        <v>446</v>
      </c>
      <c r="J137" s="256">
        <v>255</v>
      </c>
      <c r="K137" s="304"/>
    </row>
    <row r="138" s="1" customFormat="1" ht="15" customHeight="1">
      <c r="B138" s="301"/>
      <c r="C138" s="256" t="s">
        <v>474</v>
      </c>
      <c r="D138" s="256"/>
      <c r="E138" s="256"/>
      <c r="F138" s="279" t="s">
        <v>444</v>
      </c>
      <c r="G138" s="256"/>
      <c r="H138" s="256" t="s">
        <v>498</v>
      </c>
      <c r="I138" s="256" t="s">
        <v>476</v>
      </c>
      <c r="J138" s="256"/>
      <c r="K138" s="304"/>
    </row>
    <row r="139" s="1" customFormat="1" ht="15" customHeight="1">
      <c r="B139" s="301"/>
      <c r="C139" s="256" t="s">
        <v>477</v>
      </c>
      <c r="D139" s="256"/>
      <c r="E139" s="256"/>
      <c r="F139" s="279" t="s">
        <v>444</v>
      </c>
      <c r="G139" s="256"/>
      <c r="H139" s="256" t="s">
        <v>499</v>
      </c>
      <c r="I139" s="256" t="s">
        <v>479</v>
      </c>
      <c r="J139" s="256"/>
      <c r="K139" s="304"/>
    </row>
    <row r="140" s="1" customFormat="1" ht="15" customHeight="1">
      <c r="B140" s="301"/>
      <c r="C140" s="256" t="s">
        <v>480</v>
      </c>
      <c r="D140" s="256"/>
      <c r="E140" s="256"/>
      <c r="F140" s="279" t="s">
        <v>444</v>
      </c>
      <c r="G140" s="256"/>
      <c r="H140" s="256" t="s">
        <v>480</v>
      </c>
      <c r="I140" s="256" t="s">
        <v>479</v>
      </c>
      <c r="J140" s="256"/>
      <c r="K140" s="304"/>
    </row>
    <row r="141" s="1" customFormat="1" ht="15" customHeight="1">
      <c r="B141" s="301"/>
      <c r="C141" s="256" t="s">
        <v>39</v>
      </c>
      <c r="D141" s="256"/>
      <c r="E141" s="256"/>
      <c r="F141" s="279" t="s">
        <v>444</v>
      </c>
      <c r="G141" s="256"/>
      <c r="H141" s="256" t="s">
        <v>500</v>
      </c>
      <c r="I141" s="256" t="s">
        <v>479</v>
      </c>
      <c r="J141" s="256"/>
      <c r="K141" s="304"/>
    </row>
    <row r="142" s="1" customFormat="1" ht="15" customHeight="1">
      <c r="B142" s="301"/>
      <c r="C142" s="256" t="s">
        <v>501</v>
      </c>
      <c r="D142" s="256"/>
      <c r="E142" s="256"/>
      <c r="F142" s="279" t="s">
        <v>444</v>
      </c>
      <c r="G142" s="256"/>
      <c r="H142" s="256" t="s">
        <v>502</v>
      </c>
      <c r="I142" s="256" t="s">
        <v>479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503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438</v>
      </c>
      <c r="D148" s="271"/>
      <c r="E148" s="271"/>
      <c r="F148" s="271" t="s">
        <v>439</v>
      </c>
      <c r="G148" s="272"/>
      <c r="H148" s="271" t="s">
        <v>55</v>
      </c>
      <c r="I148" s="271" t="s">
        <v>58</v>
      </c>
      <c r="J148" s="271" t="s">
        <v>440</v>
      </c>
      <c r="K148" s="270"/>
    </row>
    <row r="149" s="1" customFormat="1" ht="17.25" customHeight="1">
      <c r="B149" s="268"/>
      <c r="C149" s="273" t="s">
        <v>441</v>
      </c>
      <c r="D149" s="273"/>
      <c r="E149" s="273"/>
      <c r="F149" s="274" t="s">
        <v>442</v>
      </c>
      <c r="G149" s="275"/>
      <c r="H149" s="273"/>
      <c r="I149" s="273"/>
      <c r="J149" s="273" t="s">
        <v>443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447</v>
      </c>
      <c r="D151" s="256"/>
      <c r="E151" s="256"/>
      <c r="F151" s="309" t="s">
        <v>444</v>
      </c>
      <c r="G151" s="256"/>
      <c r="H151" s="308" t="s">
        <v>484</v>
      </c>
      <c r="I151" s="308" t="s">
        <v>446</v>
      </c>
      <c r="J151" s="308">
        <v>120</v>
      </c>
      <c r="K151" s="304"/>
    </row>
    <row r="152" s="1" customFormat="1" ht="15" customHeight="1">
      <c r="B152" s="281"/>
      <c r="C152" s="308" t="s">
        <v>493</v>
      </c>
      <c r="D152" s="256"/>
      <c r="E152" s="256"/>
      <c r="F152" s="309" t="s">
        <v>444</v>
      </c>
      <c r="G152" s="256"/>
      <c r="H152" s="308" t="s">
        <v>504</v>
      </c>
      <c r="I152" s="308" t="s">
        <v>446</v>
      </c>
      <c r="J152" s="308" t="s">
        <v>495</v>
      </c>
      <c r="K152" s="304"/>
    </row>
    <row r="153" s="1" customFormat="1" ht="15" customHeight="1">
      <c r="B153" s="281"/>
      <c r="C153" s="308" t="s">
        <v>392</v>
      </c>
      <c r="D153" s="256"/>
      <c r="E153" s="256"/>
      <c r="F153" s="309" t="s">
        <v>444</v>
      </c>
      <c r="G153" s="256"/>
      <c r="H153" s="308" t="s">
        <v>505</v>
      </c>
      <c r="I153" s="308" t="s">
        <v>446</v>
      </c>
      <c r="J153" s="308" t="s">
        <v>495</v>
      </c>
      <c r="K153" s="304"/>
    </row>
    <row r="154" s="1" customFormat="1" ht="15" customHeight="1">
      <c r="B154" s="281"/>
      <c r="C154" s="308" t="s">
        <v>449</v>
      </c>
      <c r="D154" s="256"/>
      <c r="E154" s="256"/>
      <c r="F154" s="309" t="s">
        <v>450</v>
      </c>
      <c r="G154" s="256"/>
      <c r="H154" s="308" t="s">
        <v>484</v>
      </c>
      <c r="I154" s="308" t="s">
        <v>446</v>
      </c>
      <c r="J154" s="308">
        <v>50</v>
      </c>
      <c r="K154" s="304"/>
    </row>
    <row r="155" s="1" customFormat="1" ht="15" customHeight="1">
      <c r="B155" s="281"/>
      <c r="C155" s="308" t="s">
        <v>452</v>
      </c>
      <c r="D155" s="256"/>
      <c r="E155" s="256"/>
      <c r="F155" s="309" t="s">
        <v>444</v>
      </c>
      <c r="G155" s="256"/>
      <c r="H155" s="308" t="s">
        <v>484</v>
      </c>
      <c r="I155" s="308" t="s">
        <v>454</v>
      </c>
      <c r="J155" s="308"/>
      <c r="K155" s="304"/>
    </row>
    <row r="156" s="1" customFormat="1" ht="15" customHeight="1">
      <c r="B156" s="281"/>
      <c r="C156" s="308" t="s">
        <v>463</v>
      </c>
      <c r="D156" s="256"/>
      <c r="E156" s="256"/>
      <c r="F156" s="309" t="s">
        <v>450</v>
      </c>
      <c r="G156" s="256"/>
      <c r="H156" s="308" t="s">
        <v>484</v>
      </c>
      <c r="I156" s="308" t="s">
        <v>446</v>
      </c>
      <c r="J156" s="308">
        <v>50</v>
      </c>
      <c r="K156" s="304"/>
    </row>
    <row r="157" s="1" customFormat="1" ht="15" customHeight="1">
      <c r="B157" s="281"/>
      <c r="C157" s="308" t="s">
        <v>471</v>
      </c>
      <c r="D157" s="256"/>
      <c r="E157" s="256"/>
      <c r="F157" s="309" t="s">
        <v>450</v>
      </c>
      <c r="G157" s="256"/>
      <c r="H157" s="308" t="s">
        <v>484</v>
      </c>
      <c r="I157" s="308" t="s">
        <v>446</v>
      </c>
      <c r="J157" s="308">
        <v>50</v>
      </c>
      <c r="K157" s="304"/>
    </row>
    <row r="158" s="1" customFormat="1" ht="15" customHeight="1">
      <c r="B158" s="281"/>
      <c r="C158" s="308" t="s">
        <v>469</v>
      </c>
      <c r="D158" s="256"/>
      <c r="E158" s="256"/>
      <c r="F158" s="309" t="s">
        <v>450</v>
      </c>
      <c r="G158" s="256"/>
      <c r="H158" s="308" t="s">
        <v>484</v>
      </c>
      <c r="I158" s="308" t="s">
        <v>446</v>
      </c>
      <c r="J158" s="308">
        <v>50</v>
      </c>
      <c r="K158" s="304"/>
    </row>
    <row r="159" s="1" customFormat="1" ht="15" customHeight="1">
      <c r="B159" s="281"/>
      <c r="C159" s="308" t="s">
        <v>90</v>
      </c>
      <c r="D159" s="256"/>
      <c r="E159" s="256"/>
      <c r="F159" s="309" t="s">
        <v>444</v>
      </c>
      <c r="G159" s="256"/>
      <c r="H159" s="308" t="s">
        <v>506</v>
      </c>
      <c r="I159" s="308" t="s">
        <v>446</v>
      </c>
      <c r="J159" s="308" t="s">
        <v>507</v>
      </c>
      <c r="K159" s="304"/>
    </row>
    <row r="160" s="1" customFormat="1" ht="15" customHeight="1">
      <c r="B160" s="281"/>
      <c r="C160" s="308" t="s">
        <v>508</v>
      </c>
      <c r="D160" s="256"/>
      <c r="E160" s="256"/>
      <c r="F160" s="309" t="s">
        <v>444</v>
      </c>
      <c r="G160" s="256"/>
      <c r="H160" s="308" t="s">
        <v>509</v>
      </c>
      <c r="I160" s="308" t="s">
        <v>479</v>
      </c>
      <c r="J160" s="308"/>
      <c r="K160" s="304"/>
    </row>
    <row r="16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="1" customFormat="1" ht="45" customHeight="1">
      <c r="B165" s="246"/>
      <c r="C165" s="247" t="s">
        <v>510</v>
      </c>
      <c r="D165" s="247"/>
      <c r="E165" s="247"/>
      <c r="F165" s="247"/>
      <c r="G165" s="247"/>
      <c r="H165" s="247"/>
      <c r="I165" s="247"/>
      <c r="J165" s="247"/>
      <c r="K165" s="248"/>
    </row>
    <row r="166" s="1" customFormat="1" ht="17.25" customHeight="1">
      <c r="B166" s="246"/>
      <c r="C166" s="271" t="s">
        <v>438</v>
      </c>
      <c r="D166" s="271"/>
      <c r="E166" s="271"/>
      <c r="F166" s="271" t="s">
        <v>439</v>
      </c>
      <c r="G166" s="313"/>
      <c r="H166" s="314" t="s">
        <v>55</v>
      </c>
      <c r="I166" s="314" t="s">
        <v>58</v>
      </c>
      <c r="J166" s="271" t="s">
        <v>440</v>
      </c>
      <c r="K166" s="248"/>
    </row>
    <row r="167" s="1" customFormat="1" ht="17.25" customHeight="1">
      <c r="B167" s="249"/>
      <c r="C167" s="273" t="s">
        <v>441</v>
      </c>
      <c r="D167" s="273"/>
      <c r="E167" s="273"/>
      <c r="F167" s="274" t="s">
        <v>442</v>
      </c>
      <c r="G167" s="315"/>
      <c r="H167" s="316"/>
      <c r="I167" s="316"/>
      <c r="J167" s="273" t="s">
        <v>443</v>
      </c>
      <c r="K167" s="251"/>
    </row>
    <row r="168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="1" customFormat="1" ht="15" customHeight="1">
      <c r="B169" s="281"/>
      <c r="C169" s="256" t="s">
        <v>447</v>
      </c>
      <c r="D169" s="256"/>
      <c r="E169" s="256"/>
      <c r="F169" s="279" t="s">
        <v>444</v>
      </c>
      <c r="G169" s="256"/>
      <c r="H169" s="256" t="s">
        <v>484</v>
      </c>
      <c r="I169" s="256" t="s">
        <v>446</v>
      </c>
      <c r="J169" s="256">
        <v>120</v>
      </c>
      <c r="K169" s="304"/>
    </row>
    <row r="170" s="1" customFormat="1" ht="15" customHeight="1">
      <c r="B170" s="281"/>
      <c r="C170" s="256" t="s">
        <v>493</v>
      </c>
      <c r="D170" s="256"/>
      <c r="E170" s="256"/>
      <c r="F170" s="279" t="s">
        <v>444</v>
      </c>
      <c r="G170" s="256"/>
      <c r="H170" s="256" t="s">
        <v>494</v>
      </c>
      <c r="I170" s="256" t="s">
        <v>446</v>
      </c>
      <c r="J170" s="256" t="s">
        <v>495</v>
      </c>
      <c r="K170" s="304"/>
    </row>
    <row r="171" s="1" customFormat="1" ht="15" customHeight="1">
      <c r="B171" s="281"/>
      <c r="C171" s="256" t="s">
        <v>392</v>
      </c>
      <c r="D171" s="256"/>
      <c r="E171" s="256"/>
      <c r="F171" s="279" t="s">
        <v>444</v>
      </c>
      <c r="G171" s="256"/>
      <c r="H171" s="256" t="s">
        <v>511</v>
      </c>
      <c r="I171" s="256" t="s">
        <v>446</v>
      </c>
      <c r="J171" s="256" t="s">
        <v>495</v>
      </c>
      <c r="K171" s="304"/>
    </row>
    <row r="172" s="1" customFormat="1" ht="15" customHeight="1">
      <c r="B172" s="281"/>
      <c r="C172" s="256" t="s">
        <v>449</v>
      </c>
      <c r="D172" s="256"/>
      <c r="E172" s="256"/>
      <c r="F172" s="279" t="s">
        <v>450</v>
      </c>
      <c r="G172" s="256"/>
      <c r="H172" s="256" t="s">
        <v>511</v>
      </c>
      <c r="I172" s="256" t="s">
        <v>446</v>
      </c>
      <c r="J172" s="256">
        <v>50</v>
      </c>
      <c r="K172" s="304"/>
    </row>
    <row r="173" s="1" customFormat="1" ht="15" customHeight="1">
      <c r="B173" s="281"/>
      <c r="C173" s="256" t="s">
        <v>452</v>
      </c>
      <c r="D173" s="256"/>
      <c r="E173" s="256"/>
      <c r="F173" s="279" t="s">
        <v>444</v>
      </c>
      <c r="G173" s="256"/>
      <c r="H173" s="256" t="s">
        <v>511</v>
      </c>
      <c r="I173" s="256" t="s">
        <v>454</v>
      </c>
      <c r="J173" s="256"/>
      <c r="K173" s="304"/>
    </row>
    <row r="174" s="1" customFormat="1" ht="15" customHeight="1">
      <c r="B174" s="281"/>
      <c r="C174" s="256" t="s">
        <v>463</v>
      </c>
      <c r="D174" s="256"/>
      <c r="E174" s="256"/>
      <c r="F174" s="279" t="s">
        <v>450</v>
      </c>
      <c r="G174" s="256"/>
      <c r="H174" s="256" t="s">
        <v>511</v>
      </c>
      <c r="I174" s="256" t="s">
        <v>446</v>
      </c>
      <c r="J174" s="256">
        <v>50</v>
      </c>
      <c r="K174" s="304"/>
    </row>
    <row r="175" s="1" customFormat="1" ht="15" customHeight="1">
      <c r="B175" s="281"/>
      <c r="C175" s="256" t="s">
        <v>471</v>
      </c>
      <c r="D175" s="256"/>
      <c r="E175" s="256"/>
      <c r="F175" s="279" t="s">
        <v>450</v>
      </c>
      <c r="G175" s="256"/>
      <c r="H175" s="256" t="s">
        <v>511</v>
      </c>
      <c r="I175" s="256" t="s">
        <v>446</v>
      </c>
      <c r="J175" s="256">
        <v>50</v>
      </c>
      <c r="K175" s="304"/>
    </row>
    <row r="176" s="1" customFormat="1" ht="15" customHeight="1">
      <c r="B176" s="281"/>
      <c r="C176" s="256" t="s">
        <v>469</v>
      </c>
      <c r="D176" s="256"/>
      <c r="E176" s="256"/>
      <c r="F176" s="279" t="s">
        <v>450</v>
      </c>
      <c r="G176" s="256"/>
      <c r="H176" s="256" t="s">
        <v>511</v>
      </c>
      <c r="I176" s="256" t="s">
        <v>446</v>
      </c>
      <c r="J176" s="256">
        <v>50</v>
      </c>
      <c r="K176" s="304"/>
    </row>
    <row r="177" s="1" customFormat="1" ht="15" customHeight="1">
      <c r="B177" s="281"/>
      <c r="C177" s="256" t="s">
        <v>102</v>
      </c>
      <c r="D177" s="256"/>
      <c r="E177" s="256"/>
      <c r="F177" s="279" t="s">
        <v>444</v>
      </c>
      <c r="G177" s="256"/>
      <c r="H177" s="256" t="s">
        <v>512</v>
      </c>
      <c r="I177" s="256" t="s">
        <v>513</v>
      </c>
      <c r="J177" s="256"/>
      <c r="K177" s="304"/>
    </row>
    <row r="178" s="1" customFormat="1" ht="15" customHeight="1">
      <c r="B178" s="281"/>
      <c r="C178" s="256" t="s">
        <v>58</v>
      </c>
      <c r="D178" s="256"/>
      <c r="E178" s="256"/>
      <c r="F178" s="279" t="s">
        <v>444</v>
      </c>
      <c r="G178" s="256"/>
      <c r="H178" s="256" t="s">
        <v>514</v>
      </c>
      <c r="I178" s="256" t="s">
        <v>515</v>
      </c>
      <c r="J178" s="256">
        <v>1</v>
      </c>
      <c r="K178" s="304"/>
    </row>
    <row r="179" s="1" customFormat="1" ht="15" customHeight="1">
      <c r="B179" s="281"/>
      <c r="C179" s="256" t="s">
        <v>54</v>
      </c>
      <c r="D179" s="256"/>
      <c r="E179" s="256"/>
      <c r="F179" s="279" t="s">
        <v>444</v>
      </c>
      <c r="G179" s="256"/>
      <c r="H179" s="256" t="s">
        <v>516</v>
      </c>
      <c r="I179" s="256" t="s">
        <v>446</v>
      </c>
      <c r="J179" s="256">
        <v>20</v>
      </c>
      <c r="K179" s="304"/>
    </row>
    <row r="180" s="1" customFormat="1" ht="15" customHeight="1">
      <c r="B180" s="281"/>
      <c r="C180" s="256" t="s">
        <v>55</v>
      </c>
      <c r="D180" s="256"/>
      <c r="E180" s="256"/>
      <c r="F180" s="279" t="s">
        <v>444</v>
      </c>
      <c r="G180" s="256"/>
      <c r="H180" s="256" t="s">
        <v>517</v>
      </c>
      <c r="I180" s="256" t="s">
        <v>446</v>
      </c>
      <c r="J180" s="256">
        <v>255</v>
      </c>
      <c r="K180" s="304"/>
    </row>
    <row r="181" s="1" customFormat="1" ht="15" customHeight="1">
      <c r="B181" s="281"/>
      <c r="C181" s="256" t="s">
        <v>103</v>
      </c>
      <c r="D181" s="256"/>
      <c r="E181" s="256"/>
      <c r="F181" s="279" t="s">
        <v>444</v>
      </c>
      <c r="G181" s="256"/>
      <c r="H181" s="256" t="s">
        <v>408</v>
      </c>
      <c r="I181" s="256" t="s">
        <v>446</v>
      </c>
      <c r="J181" s="256">
        <v>10</v>
      </c>
      <c r="K181" s="304"/>
    </row>
    <row r="182" s="1" customFormat="1" ht="15" customHeight="1">
      <c r="B182" s="281"/>
      <c r="C182" s="256" t="s">
        <v>104</v>
      </c>
      <c r="D182" s="256"/>
      <c r="E182" s="256"/>
      <c r="F182" s="279" t="s">
        <v>444</v>
      </c>
      <c r="G182" s="256"/>
      <c r="H182" s="256" t="s">
        <v>518</v>
      </c>
      <c r="I182" s="256" t="s">
        <v>479</v>
      </c>
      <c r="J182" s="256"/>
      <c r="K182" s="304"/>
    </row>
    <row r="183" s="1" customFormat="1" ht="15" customHeight="1">
      <c r="B183" s="281"/>
      <c r="C183" s="256" t="s">
        <v>519</v>
      </c>
      <c r="D183" s="256"/>
      <c r="E183" s="256"/>
      <c r="F183" s="279" t="s">
        <v>444</v>
      </c>
      <c r="G183" s="256"/>
      <c r="H183" s="256" t="s">
        <v>520</v>
      </c>
      <c r="I183" s="256" t="s">
        <v>479</v>
      </c>
      <c r="J183" s="256"/>
      <c r="K183" s="304"/>
    </row>
    <row r="184" s="1" customFormat="1" ht="15" customHeight="1">
      <c r="B184" s="281"/>
      <c r="C184" s="256" t="s">
        <v>508</v>
      </c>
      <c r="D184" s="256"/>
      <c r="E184" s="256"/>
      <c r="F184" s="279" t="s">
        <v>444</v>
      </c>
      <c r="G184" s="256"/>
      <c r="H184" s="256" t="s">
        <v>521</v>
      </c>
      <c r="I184" s="256" t="s">
        <v>479</v>
      </c>
      <c r="J184" s="256"/>
      <c r="K184" s="304"/>
    </row>
    <row r="185" s="1" customFormat="1" ht="15" customHeight="1">
      <c r="B185" s="281"/>
      <c r="C185" s="256" t="s">
        <v>106</v>
      </c>
      <c r="D185" s="256"/>
      <c r="E185" s="256"/>
      <c r="F185" s="279" t="s">
        <v>450</v>
      </c>
      <c r="G185" s="256"/>
      <c r="H185" s="256" t="s">
        <v>522</v>
      </c>
      <c r="I185" s="256" t="s">
        <v>446</v>
      </c>
      <c r="J185" s="256">
        <v>50</v>
      </c>
      <c r="K185" s="304"/>
    </row>
    <row r="186" s="1" customFormat="1" ht="15" customHeight="1">
      <c r="B186" s="281"/>
      <c r="C186" s="256" t="s">
        <v>523</v>
      </c>
      <c r="D186" s="256"/>
      <c r="E186" s="256"/>
      <c r="F186" s="279" t="s">
        <v>450</v>
      </c>
      <c r="G186" s="256"/>
      <c r="H186" s="256" t="s">
        <v>524</v>
      </c>
      <c r="I186" s="256" t="s">
        <v>525</v>
      </c>
      <c r="J186" s="256"/>
      <c r="K186" s="304"/>
    </row>
    <row r="187" s="1" customFormat="1" ht="15" customHeight="1">
      <c r="B187" s="281"/>
      <c r="C187" s="256" t="s">
        <v>526</v>
      </c>
      <c r="D187" s="256"/>
      <c r="E187" s="256"/>
      <c r="F187" s="279" t="s">
        <v>450</v>
      </c>
      <c r="G187" s="256"/>
      <c r="H187" s="256" t="s">
        <v>527</v>
      </c>
      <c r="I187" s="256" t="s">
        <v>525</v>
      </c>
      <c r="J187" s="256"/>
      <c r="K187" s="304"/>
    </row>
    <row r="188" s="1" customFormat="1" ht="15" customHeight="1">
      <c r="B188" s="281"/>
      <c r="C188" s="256" t="s">
        <v>528</v>
      </c>
      <c r="D188" s="256"/>
      <c r="E188" s="256"/>
      <c r="F188" s="279" t="s">
        <v>450</v>
      </c>
      <c r="G188" s="256"/>
      <c r="H188" s="256" t="s">
        <v>529</v>
      </c>
      <c r="I188" s="256" t="s">
        <v>525</v>
      </c>
      <c r="J188" s="256"/>
      <c r="K188" s="304"/>
    </row>
    <row r="189" s="1" customFormat="1" ht="15" customHeight="1">
      <c r="B189" s="281"/>
      <c r="C189" s="317" t="s">
        <v>530</v>
      </c>
      <c r="D189" s="256"/>
      <c r="E189" s="256"/>
      <c r="F189" s="279" t="s">
        <v>450</v>
      </c>
      <c r="G189" s="256"/>
      <c r="H189" s="256" t="s">
        <v>531</v>
      </c>
      <c r="I189" s="256" t="s">
        <v>532</v>
      </c>
      <c r="J189" s="318" t="s">
        <v>533</v>
      </c>
      <c r="K189" s="304"/>
    </row>
    <row r="190" s="1" customFormat="1" ht="15" customHeight="1">
      <c r="B190" s="281"/>
      <c r="C190" s="317" t="s">
        <v>43</v>
      </c>
      <c r="D190" s="256"/>
      <c r="E190" s="256"/>
      <c r="F190" s="279" t="s">
        <v>444</v>
      </c>
      <c r="G190" s="256"/>
      <c r="H190" s="253" t="s">
        <v>534</v>
      </c>
      <c r="I190" s="256" t="s">
        <v>535</v>
      </c>
      <c r="J190" s="256"/>
      <c r="K190" s="304"/>
    </row>
    <row r="191" s="1" customFormat="1" ht="15" customHeight="1">
      <c r="B191" s="281"/>
      <c r="C191" s="317" t="s">
        <v>536</v>
      </c>
      <c r="D191" s="256"/>
      <c r="E191" s="256"/>
      <c r="F191" s="279" t="s">
        <v>444</v>
      </c>
      <c r="G191" s="256"/>
      <c r="H191" s="256" t="s">
        <v>537</v>
      </c>
      <c r="I191" s="256" t="s">
        <v>479</v>
      </c>
      <c r="J191" s="256"/>
      <c r="K191" s="304"/>
    </row>
    <row r="192" s="1" customFormat="1" ht="15" customHeight="1">
      <c r="B192" s="281"/>
      <c r="C192" s="317" t="s">
        <v>538</v>
      </c>
      <c r="D192" s="256"/>
      <c r="E192" s="256"/>
      <c r="F192" s="279" t="s">
        <v>444</v>
      </c>
      <c r="G192" s="256"/>
      <c r="H192" s="256" t="s">
        <v>539</v>
      </c>
      <c r="I192" s="256" t="s">
        <v>479</v>
      </c>
      <c r="J192" s="256"/>
      <c r="K192" s="304"/>
    </row>
    <row r="193" s="1" customFormat="1" ht="15" customHeight="1">
      <c r="B193" s="281"/>
      <c r="C193" s="317" t="s">
        <v>540</v>
      </c>
      <c r="D193" s="256"/>
      <c r="E193" s="256"/>
      <c r="F193" s="279" t="s">
        <v>450</v>
      </c>
      <c r="G193" s="256"/>
      <c r="H193" s="256" t="s">
        <v>541</v>
      </c>
      <c r="I193" s="256" t="s">
        <v>479</v>
      </c>
      <c r="J193" s="256"/>
      <c r="K193" s="304"/>
    </row>
    <row r="194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="1" customFormat="1" ht="13.5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="1" customFormat="1" ht="21">
      <c r="B199" s="246"/>
      <c r="C199" s="247" t="s">
        <v>542</v>
      </c>
      <c r="D199" s="247"/>
      <c r="E199" s="247"/>
      <c r="F199" s="247"/>
      <c r="G199" s="247"/>
      <c r="H199" s="247"/>
      <c r="I199" s="247"/>
      <c r="J199" s="247"/>
      <c r="K199" s="248"/>
    </row>
    <row r="200" s="1" customFormat="1" ht="25.5" customHeight="1">
      <c r="B200" s="246"/>
      <c r="C200" s="320" t="s">
        <v>543</v>
      </c>
      <c r="D200" s="320"/>
      <c r="E200" s="320"/>
      <c r="F200" s="320" t="s">
        <v>544</v>
      </c>
      <c r="G200" s="321"/>
      <c r="H200" s="320" t="s">
        <v>545</v>
      </c>
      <c r="I200" s="320"/>
      <c r="J200" s="320"/>
      <c r="K200" s="248"/>
    </row>
    <row r="20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="1" customFormat="1" ht="15" customHeight="1">
      <c r="B202" s="281"/>
      <c r="C202" s="256" t="s">
        <v>535</v>
      </c>
      <c r="D202" s="256"/>
      <c r="E202" s="256"/>
      <c r="F202" s="279" t="s">
        <v>44</v>
      </c>
      <c r="G202" s="256"/>
      <c r="H202" s="256" t="s">
        <v>546</v>
      </c>
      <c r="I202" s="256"/>
      <c r="J202" s="256"/>
      <c r="K202" s="304"/>
    </row>
    <row r="203" s="1" customFormat="1" ht="15" customHeight="1">
      <c r="B203" s="281"/>
      <c r="C203" s="256"/>
      <c r="D203" s="256"/>
      <c r="E203" s="256"/>
      <c r="F203" s="279" t="s">
        <v>45</v>
      </c>
      <c r="G203" s="256"/>
      <c r="H203" s="256" t="s">
        <v>547</v>
      </c>
      <c r="I203" s="256"/>
      <c r="J203" s="256"/>
      <c r="K203" s="304"/>
    </row>
    <row r="204" s="1" customFormat="1" ht="15" customHeight="1">
      <c r="B204" s="281"/>
      <c r="C204" s="256"/>
      <c r="D204" s="256"/>
      <c r="E204" s="256"/>
      <c r="F204" s="279" t="s">
        <v>48</v>
      </c>
      <c r="G204" s="256"/>
      <c r="H204" s="256" t="s">
        <v>548</v>
      </c>
      <c r="I204" s="256"/>
      <c r="J204" s="256"/>
      <c r="K204" s="304"/>
    </row>
    <row r="205" s="1" customFormat="1" ht="15" customHeight="1">
      <c r="B205" s="281"/>
      <c r="C205" s="256"/>
      <c r="D205" s="256"/>
      <c r="E205" s="256"/>
      <c r="F205" s="279" t="s">
        <v>46</v>
      </c>
      <c r="G205" s="256"/>
      <c r="H205" s="256" t="s">
        <v>549</v>
      </c>
      <c r="I205" s="256"/>
      <c r="J205" s="256"/>
      <c r="K205" s="304"/>
    </row>
    <row r="206" s="1" customFormat="1" ht="15" customHeight="1">
      <c r="B206" s="281"/>
      <c r="C206" s="256"/>
      <c r="D206" s="256"/>
      <c r="E206" s="256"/>
      <c r="F206" s="279" t="s">
        <v>47</v>
      </c>
      <c r="G206" s="256"/>
      <c r="H206" s="256" t="s">
        <v>550</v>
      </c>
      <c r="I206" s="256"/>
      <c r="J206" s="256"/>
      <c r="K206" s="304"/>
    </row>
    <row r="207" s="1" customFormat="1" ht="15" customHeight="1">
      <c r="B207" s="281"/>
      <c r="C207" s="256"/>
      <c r="D207" s="256"/>
      <c r="E207" s="256"/>
      <c r="F207" s="279"/>
      <c r="G207" s="256"/>
      <c r="H207" s="256"/>
      <c r="I207" s="256"/>
      <c r="J207" s="256"/>
      <c r="K207" s="304"/>
    </row>
    <row r="208" s="1" customFormat="1" ht="15" customHeight="1">
      <c r="B208" s="281"/>
      <c r="C208" s="256" t="s">
        <v>491</v>
      </c>
      <c r="D208" s="256"/>
      <c r="E208" s="256"/>
      <c r="F208" s="279" t="s">
        <v>80</v>
      </c>
      <c r="G208" s="256"/>
      <c r="H208" s="256" t="s">
        <v>551</v>
      </c>
      <c r="I208" s="256"/>
      <c r="J208" s="256"/>
      <c r="K208" s="304"/>
    </row>
    <row r="209" s="1" customFormat="1" ht="15" customHeight="1">
      <c r="B209" s="281"/>
      <c r="C209" s="256"/>
      <c r="D209" s="256"/>
      <c r="E209" s="256"/>
      <c r="F209" s="279" t="s">
        <v>386</v>
      </c>
      <c r="G209" s="256"/>
      <c r="H209" s="256" t="s">
        <v>387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384</v>
      </c>
      <c r="G210" s="256"/>
      <c r="H210" s="256" t="s">
        <v>552</v>
      </c>
      <c r="I210" s="256"/>
      <c r="J210" s="256"/>
      <c r="K210" s="304"/>
    </row>
    <row r="211" s="1" customFormat="1" ht="15" customHeight="1">
      <c r="B211" s="322"/>
      <c r="C211" s="256"/>
      <c r="D211" s="256"/>
      <c r="E211" s="256"/>
      <c r="F211" s="279" t="s">
        <v>388</v>
      </c>
      <c r="G211" s="317"/>
      <c r="H211" s="308" t="s">
        <v>389</v>
      </c>
      <c r="I211" s="308"/>
      <c r="J211" s="308"/>
      <c r="K211" s="323"/>
    </row>
    <row r="212" s="1" customFormat="1" ht="15" customHeight="1">
      <c r="B212" s="322"/>
      <c r="C212" s="256"/>
      <c r="D212" s="256"/>
      <c r="E212" s="256"/>
      <c r="F212" s="279" t="s">
        <v>390</v>
      </c>
      <c r="G212" s="317"/>
      <c r="H212" s="308" t="s">
        <v>553</v>
      </c>
      <c r="I212" s="308"/>
      <c r="J212" s="308"/>
      <c r="K212" s="323"/>
    </row>
    <row r="213" s="1" customFormat="1" ht="15" customHeight="1">
      <c r="B213" s="322"/>
      <c r="C213" s="256"/>
      <c r="D213" s="256"/>
      <c r="E213" s="256"/>
      <c r="F213" s="279"/>
      <c r="G213" s="317"/>
      <c r="H213" s="308"/>
      <c r="I213" s="308"/>
      <c r="J213" s="308"/>
      <c r="K213" s="323"/>
    </row>
    <row r="214" s="1" customFormat="1" ht="15" customHeight="1">
      <c r="B214" s="322"/>
      <c r="C214" s="256" t="s">
        <v>515</v>
      </c>
      <c r="D214" s="256"/>
      <c r="E214" s="256"/>
      <c r="F214" s="279">
        <v>1</v>
      </c>
      <c r="G214" s="317"/>
      <c r="H214" s="308" t="s">
        <v>554</v>
      </c>
      <c r="I214" s="308"/>
      <c r="J214" s="308"/>
      <c r="K214" s="323"/>
    </row>
    <row r="215" s="1" customFormat="1" ht="15" customHeight="1">
      <c r="B215" s="322"/>
      <c r="C215" s="256"/>
      <c r="D215" s="256"/>
      <c r="E215" s="256"/>
      <c r="F215" s="279">
        <v>2</v>
      </c>
      <c r="G215" s="317"/>
      <c r="H215" s="308" t="s">
        <v>555</v>
      </c>
      <c r="I215" s="308"/>
      <c r="J215" s="308"/>
      <c r="K215" s="323"/>
    </row>
    <row r="216" s="1" customFormat="1" ht="15" customHeight="1">
      <c r="B216" s="322"/>
      <c r="C216" s="256"/>
      <c r="D216" s="256"/>
      <c r="E216" s="256"/>
      <c r="F216" s="279">
        <v>3</v>
      </c>
      <c r="G216" s="317"/>
      <c r="H216" s="308" t="s">
        <v>556</v>
      </c>
      <c r="I216" s="308"/>
      <c r="J216" s="308"/>
      <c r="K216" s="323"/>
    </row>
    <row r="217" s="1" customFormat="1" ht="15" customHeight="1">
      <c r="B217" s="322"/>
      <c r="C217" s="256"/>
      <c r="D217" s="256"/>
      <c r="E217" s="256"/>
      <c r="F217" s="279">
        <v>4</v>
      </c>
      <c r="G217" s="317"/>
      <c r="H217" s="308" t="s">
        <v>557</v>
      </c>
      <c r="I217" s="308"/>
      <c r="J217" s="308"/>
      <c r="K217" s="323"/>
    </row>
    <row r="218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DESKTOP-V3TFETB\x</dc:creator>
  <cp:lastModifiedBy>DESKTOP-V3TFETB\x</cp:lastModifiedBy>
  <dcterms:created xsi:type="dcterms:W3CDTF">2022-10-29T18:18:53Z</dcterms:created>
  <dcterms:modified xsi:type="dcterms:W3CDTF">2022-10-29T18:18:56Z</dcterms:modified>
</cp:coreProperties>
</file>